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50" windowHeight="9120" activeTab="1"/>
  </bookViews>
  <sheets>
    <sheet name="ITC 688" sheetId="1" r:id="rId1"/>
    <sheet name="Modelo Oferta" sheetId="2" r:id="rId2"/>
    <sheet name="Hoja2" sheetId="3" r:id="rId3"/>
    <sheet name="Hoja3" sheetId="4" r:id="rId4"/>
  </sheets>
  <definedNames>
    <definedName name="_xlnm.Print_Area" localSheetId="1">'Modelo Oferta'!$A$1:$R$50</definedName>
    <definedName name="_xlnm.Print_Titles" localSheetId="1">'Modelo Oferta'!$1:$5</definedName>
  </definedNames>
  <calcPr fullCalcOnLoad="1"/>
</workbook>
</file>

<file path=xl/sharedStrings.xml><?xml version="1.0" encoding="utf-8"?>
<sst xmlns="http://schemas.openxmlformats.org/spreadsheetml/2006/main" count="116" uniqueCount="73">
  <si>
    <t>UNIVERSIDAD</t>
  </si>
  <si>
    <t>DE</t>
  </si>
  <si>
    <t>CANTABRIA</t>
  </si>
  <si>
    <t>P2</t>
  </si>
  <si>
    <t>P3</t>
  </si>
  <si>
    <t>P4</t>
  </si>
  <si>
    <t>P5</t>
  </si>
  <si>
    <t>P6</t>
  </si>
  <si>
    <t>Potencia contratada (Kw) consolidada por Tarifa</t>
  </si>
  <si>
    <t>Consumo total (Kwh/año) consolidados por Tarifa</t>
  </si>
  <si>
    <t>Indicar el precio de la energía en Cent €/Kwh  , con TAR sin IE ni IVA</t>
  </si>
  <si>
    <t xml:space="preserve">Cantidad de CUPS </t>
  </si>
  <si>
    <t xml:space="preserve">TAR </t>
  </si>
  <si>
    <t>P1- Potencia Contratada Kw</t>
  </si>
  <si>
    <t>P2- Potencia Contratada Kw</t>
  </si>
  <si>
    <t>P3- Potencia Contratada Kw</t>
  </si>
  <si>
    <t>P4- Potencia Contratada Kw</t>
  </si>
  <si>
    <t>P5- Potencia Contratada Kw</t>
  </si>
  <si>
    <t>P6- Potencia Contratada Kw</t>
  </si>
  <si>
    <t>P1 (Kwh)</t>
  </si>
  <si>
    <t>P2 (Kwh)</t>
  </si>
  <si>
    <t>P3 (Kwh)</t>
  </si>
  <si>
    <t>P4 (Kwh)</t>
  </si>
  <si>
    <t>P5 (Kwh)</t>
  </si>
  <si>
    <t>P6 (Kwh)</t>
  </si>
  <si>
    <t>kwh/año</t>
  </si>
  <si>
    <t>Coste anual del Tp con IE sin IVA</t>
  </si>
  <si>
    <t xml:space="preserve">P1 </t>
  </si>
  <si>
    <t>Coste total anual ( Tp +Te) con IE sin IVA</t>
  </si>
  <si>
    <t>Coste total anual con IVA</t>
  </si>
  <si>
    <t>Presupuesto de Licitación con IVA</t>
  </si>
  <si>
    <t>LOTE 1</t>
  </si>
  <si>
    <t>3.0.A</t>
  </si>
  <si>
    <t>LOTE 2</t>
  </si>
  <si>
    <t>3.1.A</t>
  </si>
  <si>
    <t>6.1</t>
  </si>
  <si>
    <t>TOTALES</t>
  </si>
  <si>
    <t xml:space="preserve">Potencia contratada (Kw) </t>
  </si>
  <si>
    <t xml:space="preserve">Consumo total (Kwh/año) </t>
  </si>
  <si>
    <t xml:space="preserve">LOTES </t>
  </si>
  <si>
    <t xml:space="preserve">CUP </t>
  </si>
  <si>
    <t xml:space="preserve">Kwh/año </t>
  </si>
  <si>
    <t xml:space="preserve">lote 1- Baja Tensión </t>
  </si>
  <si>
    <t>ES0027700040678001FQ</t>
  </si>
  <si>
    <t>3.0A</t>
  </si>
  <si>
    <t>ES0027700525347002HE</t>
  </si>
  <si>
    <t>ES0027700039566003ME</t>
  </si>
  <si>
    <t xml:space="preserve">lote 2- Media Tensión </t>
  </si>
  <si>
    <t>ES0027700035180001AM</t>
  </si>
  <si>
    <t>3.1A</t>
  </si>
  <si>
    <t>ES0027700509809001DQ</t>
  </si>
  <si>
    <t>ES0027700035692001TW</t>
  </si>
  <si>
    <t>ES0027700040260002AL</t>
  </si>
  <si>
    <t>ES0027700035529005CF</t>
  </si>
  <si>
    <t>ES0027700035529003CM</t>
  </si>
  <si>
    <t>ES0027700575666001HN</t>
  </si>
  <si>
    <t>ES0027700035522001ZH</t>
  </si>
  <si>
    <t>ES0027700035529004CY</t>
  </si>
  <si>
    <t>ES0027700035529002CG</t>
  </si>
  <si>
    <t>ES0027700594233001WD</t>
  </si>
  <si>
    <t>IFCA</t>
  </si>
  <si>
    <t>TRES TORRES</t>
  </si>
  <si>
    <t>ANEXO MODELO OFERTA - Cotización inicial</t>
  </si>
  <si>
    <t>a</t>
  </si>
  <si>
    <t>ITC/688/2011 DE 30 DE Marzo de 2011 publicada el 31 de Marzo. Aplica a partir del 1 de Abril de 2011</t>
  </si>
  <si>
    <t>TP (€/KW año)</t>
  </si>
  <si>
    <t>TE (€/Kwh)</t>
  </si>
  <si>
    <t>T.Acceso</t>
  </si>
  <si>
    <t xml:space="preserve">tensión </t>
  </si>
  <si>
    <t>P1</t>
  </si>
  <si>
    <t>&lt;1kv</t>
  </si>
  <si>
    <t>1kV-36KV</t>
  </si>
  <si>
    <r>
      <t>³</t>
    </r>
    <r>
      <rPr>
        <sz val="12"/>
        <rFont val="Arial"/>
        <family val="2"/>
      </rPr>
      <t xml:space="preserve"> 1kV y &lt; 36 kV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</si>
</sst>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-C0A]_-;\-* #,##0.00\ [$€-C0A]_-;_-* &quot;-&quot;??\ [$€-C0A]_-;_-@_-"/>
    <numFmt numFmtId="177" formatCode="_-* #,##0.000\ [$€-C0A]_-;\-* #,##0.000\ [$€-C0A]_-;_-* &quot;-&quot;??\ [$€-C0A]_-;_-@_-"/>
    <numFmt numFmtId="178" formatCode="_-* #,##0.0000\ [$€-C0A]_-;\-* #,##0.0000\ [$€-C0A]_-;_-* &quot;-&quot;??\ [$€-C0A]_-;_-@_-"/>
    <numFmt numFmtId="179" formatCode="_-* #,##0.00000\ [$€-C0A]_-;\-* #,##0.00000\ [$€-C0A]_-;_-* &quot;-&quot;??\ [$€-C0A]_-;_-@_-"/>
    <numFmt numFmtId="180" formatCode="#,##0.0000\ &quot;€&quot;;[Red]\-#,##0.0000\ &quot;€&quot;"/>
    <numFmt numFmtId="181" formatCode="#,##0.00000\ &quot;€&quot;;[Red]\-#,##0.00000\ &quot;€&quot;"/>
    <numFmt numFmtId="182" formatCode="#,##0.000000\ &quot;€&quot;;[Red]\-#,##0.000000\ &quot;€&quot;"/>
    <numFmt numFmtId="183" formatCode="_-* #,##0.0\ [$€-C0A]_-;\-* #,##0.0\ [$€-C0A]_-;_-* &quot;-&quot;??\ [$€-C0A]_-;_-@_-"/>
    <numFmt numFmtId="184" formatCode="_-* #,##0.000000\ [$€-C0A]_-;\-* #,##0.000000\ [$€-C0A]_-;_-* &quot;-&quot;??\ [$€-C0A]_-;_-@_-"/>
    <numFmt numFmtId="185" formatCode="0.0000"/>
    <numFmt numFmtId="186" formatCode="0.000"/>
    <numFmt numFmtId="187" formatCode="0.000000"/>
    <numFmt numFmtId="188" formatCode="0.00000"/>
  </numFmts>
  <fonts count="29">
    <font>
      <sz val="10"/>
      <name val="Arial"/>
      <family val="0"/>
    </font>
    <font>
      <b/>
      <sz val="12"/>
      <color indexed="2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5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6" fillId="24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3" fontId="6" fillId="0" borderId="16" xfId="0" applyNumberFormat="1" applyFont="1" applyFill="1" applyBorder="1" applyAlignment="1" applyProtection="1">
      <alignment horizontal="center" vertical="center"/>
      <protection/>
    </xf>
    <xf numFmtId="3" fontId="6" fillId="0" borderId="16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3" fontId="6" fillId="0" borderId="0" xfId="0" applyNumberFormat="1" applyFont="1" applyFill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17" borderId="13" xfId="0" applyFont="1" applyFill="1" applyBorder="1" applyAlignment="1" applyProtection="1">
      <alignment/>
      <protection/>
    </xf>
    <xf numFmtId="1" fontId="6" fillId="0" borderId="13" xfId="0" applyNumberFormat="1" applyFont="1" applyFill="1" applyBorder="1" applyAlignment="1" applyProtection="1">
      <alignment/>
      <protection/>
    </xf>
    <xf numFmtId="44" fontId="6" fillId="0" borderId="13" xfId="45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17" borderId="16" xfId="0" applyFont="1" applyFill="1" applyBorder="1" applyAlignment="1" applyProtection="1">
      <alignment/>
      <protection/>
    </xf>
    <xf numFmtId="1" fontId="6" fillId="0" borderId="16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44" fontId="6" fillId="0" borderId="17" xfId="45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/>
      <protection/>
    </xf>
    <xf numFmtId="44" fontId="6" fillId="24" borderId="13" xfId="45" applyFont="1" applyFill="1" applyBorder="1" applyAlignment="1" applyProtection="1">
      <alignment/>
      <protection/>
    </xf>
    <xf numFmtId="44" fontId="6" fillId="24" borderId="13" xfId="45" applyFont="1" applyFill="1" applyBorder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3" fontId="7" fillId="0" borderId="0" xfId="0" applyNumberFormat="1" applyFont="1" applyFill="1" applyAlignment="1" applyProtection="1">
      <alignment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6" fillId="16" borderId="10" xfId="0" applyFont="1" applyFill="1" applyBorder="1" applyAlignment="1" applyProtection="1">
      <alignment horizontal="center" vertical="center"/>
      <protection/>
    </xf>
    <xf numFmtId="186" fontId="6" fillId="16" borderId="13" xfId="0" applyNumberFormat="1" applyFont="1" applyFill="1" applyBorder="1" applyAlignment="1" applyProtection="1">
      <alignment horizontal="center" vertical="center"/>
      <protection/>
    </xf>
    <xf numFmtId="0" fontId="6" fillId="16" borderId="16" xfId="0" applyFont="1" applyFill="1" applyBorder="1" applyAlignment="1" applyProtection="1">
      <alignment horizontal="center" vertical="center"/>
      <protection/>
    </xf>
    <xf numFmtId="0" fontId="6" fillId="16" borderId="13" xfId="0" applyFont="1" applyFill="1" applyBorder="1" applyAlignment="1" applyProtection="1">
      <alignment horizontal="center" vertical="center"/>
      <protection/>
    </xf>
    <xf numFmtId="0" fontId="6" fillId="16" borderId="10" xfId="0" applyFont="1" applyFill="1" applyBorder="1" applyAlignment="1" applyProtection="1">
      <alignment/>
      <protection/>
    </xf>
    <xf numFmtId="0" fontId="6" fillId="16" borderId="13" xfId="0" applyFont="1" applyFill="1" applyBorder="1" applyAlignment="1" applyProtection="1">
      <alignment/>
      <protection/>
    </xf>
    <xf numFmtId="3" fontId="6" fillId="16" borderId="16" xfId="0" applyNumberFormat="1" applyFont="1" applyFill="1" applyBorder="1" applyAlignment="1" applyProtection="1">
      <alignment horizontal="center" vertical="center"/>
      <protection/>
    </xf>
    <xf numFmtId="3" fontId="6" fillId="16" borderId="10" xfId="0" applyNumberFormat="1" applyFont="1" applyFill="1" applyBorder="1" applyAlignment="1" applyProtection="1">
      <alignment horizontal="center" vertical="center"/>
      <protection/>
    </xf>
    <xf numFmtId="3" fontId="6" fillId="16" borderId="13" xfId="0" applyNumberFormat="1" applyFont="1" applyFill="1" applyBorder="1" applyAlignment="1" applyProtection="1">
      <alignment horizontal="center" vertical="center"/>
      <protection/>
    </xf>
    <xf numFmtId="44" fontId="6" fillId="24" borderId="16" xfId="45" applyFont="1" applyFill="1" applyBorder="1" applyAlignment="1" applyProtection="1">
      <alignment/>
      <protection/>
    </xf>
    <xf numFmtId="44" fontId="6" fillId="24" borderId="16" xfId="45" applyFont="1" applyFill="1" applyBorder="1" applyAlignment="1" applyProtection="1">
      <alignment horizontal="center"/>
      <protection/>
    </xf>
    <xf numFmtId="0" fontId="6" fillId="17" borderId="18" xfId="0" applyFont="1" applyFill="1" applyBorder="1" applyAlignment="1" applyProtection="1">
      <alignment/>
      <protection/>
    </xf>
    <xf numFmtId="44" fontId="6" fillId="24" borderId="18" xfId="45" applyFont="1" applyFill="1" applyBorder="1" applyAlignment="1" applyProtection="1">
      <alignment/>
      <protection/>
    </xf>
    <xf numFmtId="44" fontId="6" fillId="24" borderId="18" xfId="45" applyFont="1" applyFill="1" applyBorder="1" applyAlignment="1" applyProtection="1">
      <alignment horizontal="center"/>
      <protection/>
    </xf>
    <xf numFmtId="44" fontId="7" fillId="24" borderId="18" xfId="0" applyNumberFormat="1" applyFont="1" applyFill="1" applyBorder="1" applyAlignment="1" applyProtection="1">
      <alignment/>
      <protection/>
    </xf>
    <xf numFmtId="0" fontId="7" fillId="24" borderId="19" xfId="0" applyFont="1" applyFill="1" applyBorder="1" applyAlignment="1" applyProtection="1">
      <alignment horizontal="center" vertical="center"/>
      <protection/>
    </xf>
    <xf numFmtId="0" fontId="7" fillId="4" borderId="20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 wrapText="1"/>
      <protection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9" fillId="16" borderId="10" xfId="0" applyFont="1" applyFill="1" applyBorder="1" applyAlignment="1" applyProtection="1">
      <alignment/>
      <protection/>
    </xf>
    <xf numFmtId="0" fontId="9" fillId="16" borderId="12" xfId="0" applyFont="1" applyFill="1" applyBorder="1" applyAlignment="1" applyProtection="1">
      <alignment/>
      <protection/>
    </xf>
    <xf numFmtId="0" fontId="9" fillId="24" borderId="21" xfId="0" applyFont="1" applyFill="1" applyBorder="1" applyAlignment="1" applyProtection="1">
      <alignment/>
      <protection/>
    </xf>
    <xf numFmtId="0" fontId="9" fillId="24" borderId="10" xfId="0" applyFont="1" applyFill="1" applyBorder="1" applyAlignment="1" applyProtection="1">
      <alignment/>
      <protection/>
    </xf>
    <xf numFmtId="0" fontId="9" fillId="24" borderId="22" xfId="0" applyFont="1" applyFill="1" applyBorder="1" applyAlignment="1" applyProtection="1">
      <alignment/>
      <protection/>
    </xf>
    <xf numFmtId="0" fontId="5" fillId="16" borderId="23" xfId="0" applyFont="1" applyFill="1" applyBorder="1" applyAlignment="1" applyProtection="1">
      <alignment/>
      <protection/>
    </xf>
    <xf numFmtId="0" fontId="5" fillId="16" borderId="13" xfId="0" applyFont="1" applyFill="1" applyBorder="1" applyAlignment="1" applyProtection="1">
      <alignment/>
      <protection/>
    </xf>
    <xf numFmtId="187" fontId="5" fillId="24" borderId="23" xfId="0" applyNumberFormat="1" applyFont="1" applyFill="1" applyBorder="1" applyAlignment="1" applyProtection="1">
      <alignment/>
      <protection/>
    </xf>
    <xf numFmtId="187" fontId="5" fillId="24" borderId="13" xfId="0" applyNumberFormat="1" applyFont="1" applyFill="1" applyBorder="1" applyAlignment="1" applyProtection="1">
      <alignment/>
      <protection/>
    </xf>
    <xf numFmtId="187" fontId="5" fillId="24" borderId="24" xfId="0" applyNumberFormat="1" applyFont="1" applyFill="1" applyBorder="1" applyAlignment="1" applyProtection="1">
      <alignment/>
      <protection/>
    </xf>
    <xf numFmtId="0" fontId="5" fillId="16" borderId="25" xfId="0" applyFont="1" applyFill="1" applyBorder="1" applyAlignment="1" applyProtection="1">
      <alignment/>
      <protection/>
    </xf>
    <xf numFmtId="0" fontId="5" fillId="16" borderId="17" xfId="0" applyFont="1" applyFill="1" applyBorder="1" applyAlignment="1" applyProtection="1">
      <alignment/>
      <protection/>
    </xf>
    <xf numFmtId="187" fontId="5" fillId="24" borderId="25" xfId="0" applyNumberFormat="1" applyFont="1" applyFill="1" applyBorder="1" applyAlignment="1" applyProtection="1">
      <alignment/>
      <protection/>
    </xf>
    <xf numFmtId="187" fontId="5" fillId="24" borderId="17" xfId="0" applyNumberFormat="1" applyFont="1" applyFill="1" applyBorder="1" applyAlignment="1" applyProtection="1">
      <alignment/>
      <protection/>
    </xf>
    <xf numFmtId="187" fontId="5" fillId="24" borderId="26" xfId="0" applyNumberFormat="1" applyFont="1" applyFill="1" applyBorder="1" applyAlignment="1" applyProtection="1">
      <alignment/>
      <protection/>
    </xf>
    <xf numFmtId="0" fontId="5" fillId="16" borderId="21" xfId="0" applyFont="1" applyFill="1" applyBorder="1" applyAlignment="1" applyProtection="1">
      <alignment/>
      <protection/>
    </xf>
    <xf numFmtId="0" fontId="10" fillId="16" borderId="10" xfId="0" applyFont="1" applyFill="1" applyBorder="1" applyAlignment="1" applyProtection="1">
      <alignment vertical="top" wrapText="1"/>
      <protection/>
    </xf>
    <xf numFmtId="187" fontId="5" fillId="24" borderId="21" xfId="0" applyNumberFormat="1" applyFont="1" applyFill="1" applyBorder="1" applyAlignment="1" applyProtection="1">
      <alignment/>
      <protection/>
    </xf>
    <xf numFmtId="187" fontId="5" fillId="24" borderId="10" xfId="0" applyNumberFormat="1" applyFont="1" applyFill="1" applyBorder="1" applyAlignment="1" applyProtection="1">
      <alignment/>
      <protection/>
    </xf>
    <xf numFmtId="187" fontId="5" fillId="24" borderId="22" xfId="0" applyNumberFormat="1" applyFont="1" applyFill="1" applyBorder="1" applyAlignment="1" applyProtection="1">
      <alignment/>
      <protection/>
    </xf>
    <xf numFmtId="187" fontId="6" fillId="22" borderId="20" xfId="0" applyNumberFormat="1" applyFont="1" applyFill="1" applyBorder="1" applyAlignment="1" applyProtection="1">
      <alignment/>
      <protection locked="0"/>
    </xf>
    <xf numFmtId="187" fontId="6" fillId="22" borderId="18" xfId="0" applyNumberFormat="1" applyFont="1" applyFill="1" applyBorder="1" applyAlignment="1" applyProtection="1">
      <alignment/>
      <protection locked="0"/>
    </xf>
    <xf numFmtId="187" fontId="6" fillId="22" borderId="27" xfId="0" applyNumberFormat="1" applyFont="1" applyFill="1" applyBorder="1" applyAlignment="1" applyProtection="1">
      <alignment/>
      <protection locked="0"/>
    </xf>
    <xf numFmtId="187" fontId="6" fillId="22" borderId="16" xfId="0" applyNumberFormat="1" applyFont="1" applyFill="1" applyBorder="1" applyAlignment="1" applyProtection="1">
      <alignment/>
      <protection locked="0"/>
    </xf>
    <xf numFmtId="187" fontId="6" fillId="22" borderId="23" xfId="0" applyNumberFormat="1" applyFont="1" applyFill="1" applyBorder="1" applyAlignment="1" applyProtection="1">
      <alignment/>
      <protection locked="0"/>
    </xf>
    <xf numFmtId="187" fontId="6" fillId="22" borderId="13" xfId="0" applyNumberFormat="1" applyFont="1" applyFill="1" applyBorder="1" applyAlignment="1" applyProtection="1">
      <alignment/>
      <protection locked="0"/>
    </xf>
    <xf numFmtId="0" fontId="9" fillId="16" borderId="10" xfId="0" applyFont="1" applyFill="1" applyBorder="1" applyAlignment="1" applyProtection="1">
      <alignment horizontal="center"/>
      <protection/>
    </xf>
    <xf numFmtId="0" fontId="9" fillId="16" borderId="27" xfId="0" applyFont="1" applyFill="1" applyBorder="1" applyAlignment="1" applyProtection="1">
      <alignment horizontal="center"/>
      <protection/>
    </xf>
    <xf numFmtId="0" fontId="9" fillId="16" borderId="16" xfId="0" applyFont="1" applyFill="1" applyBorder="1" applyAlignment="1" applyProtection="1">
      <alignment horizontal="center"/>
      <protection/>
    </xf>
    <xf numFmtId="0" fontId="9" fillId="16" borderId="28" xfId="0" applyFont="1" applyFill="1" applyBorder="1" applyAlignment="1" applyProtection="1">
      <alignment horizontal="center"/>
      <protection/>
    </xf>
    <xf numFmtId="0" fontId="9" fillId="14" borderId="29" xfId="0" applyFont="1" applyFill="1" applyBorder="1" applyAlignment="1" applyProtection="1">
      <alignment horizontal="center"/>
      <protection/>
    </xf>
    <xf numFmtId="0" fontId="9" fillId="14" borderId="30" xfId="0" applyFont="1" applyFill="1" applyBorder="1" applyAlignment="1" applyProtection="1">
      <alignment horizontal="center"/>
      <protection/>
    </xf>
    <xf numFmtId="0" fontId="9" fillId="14" borderId="31" xfId="0" applyFont="1" applyFill="1" applyBorder="1" applyAlignment="1" applyProtection="1">
      <alignment horizontal="center"/>
      <protection/>
    </xf>
    <xf numFmtId="0" fontId="7" fillId="3" borderId="1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44" fontId="7" fillId="24" borderId="16" xfId="0" applyNumberFormat="1" applyFont="1" applyFill="1" applyBorder="1" applyAlignment="1" applyProtection="1">
      <alignment horizontal="center" vertical="center"/>
      <protection/>
    </xf>
    <xf numFmtId="44" fontId="7" fillId="2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24" borderId="28" xfId="0" applyFont="1" applyFill="1" applyBorder="1" applyAlignment="1" applyProtection="1">
      <alignment horizontal="center" vertical="center"/>
      <protection/>
    </xf>
    <xf numFmtId="0" fontId="7" fillId="2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 wrapText="1"/>
      <protection/>
    </xf>
    <xf numFmtId="0" fontId="7" fillId="0" borderId="33" xfId="0" applyFont="1" applyFill="1" applyBorder="1" applyAlignment="1" applyProtection="1">
      <alignment horizont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0" borderId="35" xfId="0" applyFont="1" applyFill="1" applyBorder="1" applyAlignment="1" applyProtection="1">
      <alignment horizontal="center" wrapText="1"/>
      <protection/>
    </xf>
    <xf numFmtId="0" fontId="7" fillId="0" borderId="36" xfId="0" applyFont="1" applyFill="1" applyBorder="1" applyAlignment="1" applyProtection="1">
      <alignment horizontal="center" wrapText="1"/>
      <protection/>
    </xf>
    <xf numFmtId="0" fontId="7" fillId="0" borderId="37" xfId="0" applyFont="1" applyFill="1" applyBorder="1" applyAlignment="1" applyProtection="1">
      <alignment horizontal="center" wrapText="1"/>
      <protection/>
    </xf>
    <xf numFmtId="0" fontId="7" fillId="3" borderId="35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1</xdr:col>
      <xdr:colOff>866775</xdr:colOff>
      <xdr:row>4</xdr:row>
      <xdr:rowOff>76200</xdr:rowOff>
    </xdr:to>
    <xdr:pic>
      <xdr:nvPicPr>
        <xdr:cNvPr id="1" name="1 Imagen" descr="logoUC_p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</xdr:row>
      <xdr:rowOff>123825</xdr:rowOff>
    </xdr:from>
    <xdr:to>
      <xdr:col>17</xdr:col>
      <xdr:colOff>0</xdr:colOff>
      <xdr:row>14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9550" y="1457325"/>
          <a:ext cx="136398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solicita precio del término de energía por periodo y tarifa de acceso para cada uno de los 2 lotes del procedimiento. Ver filas 45, 46 y 47.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Completar precio del término de energía  en Cent €/Kwh con TAR incluida sin IE ni IVA en celdas marcadas en amarillo.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el Término de Potencia  aplicarán los  precios  generales marcados en ITC /688 del 30 de Marzo de 2011 u posteriores que entren vigor.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hoja de cotización está formulada. Sólo han de incluir datos en las celdas marcadas en amarillo.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precios del término de energía han de incluir la TAR, pagos por capacidad, TSOV, ajustes del sistema, coste de la energía en sí  y los extras y margenes aplicables por cada comercializadora. No han de incluir como se detalla ni IE ni IVA.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Reactiva, excesos de potencia y alquiler de EM se facturarán aparte.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75" zoomScaleNormal="75" zoomScalePageLayoutView="0" workbookViewId="0" topLeftCell="A28">
      <selection activeCell="D8" sqref="D8:O8"/>
    </sheetView>
  </sheetViews>
  <sheetFormatPr defaultColWidth="21.8515625" defaultRowHeight="12.75"/>
  <cols>
    <col min="1" max="1" width="21.8515625" style="6" customWidth="1"/>
    <col min="2" max="2" width="12.7109375" style="6" customWidth="1"/>
    <col min="3" max="16384" width="21.8515625" style="6" customWidth="1"/>
  </cols>
  <sheetData>
    <row r="1" ht="15">
      <c r="A1" s="6" t="s">
        <v>63</v>
      </c>
    </row>
    <row r="8" spans="4:15" ht="15.75">
      <c r="D8" s="102" t="s">
        <v>64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4:15" ht="15.75">
      <c r="D9" s="103" t="s">
        <v>65</v>
      </c>
      <c r="E9" s="104"/>
      <c r="F9" s="104"/>
      <c r="G9" s="104"/>
      <c r="H9" s="104"/>
      <c r="I9" s="105"/>
      <c r="J9" s="106" t="s">
        <v>66</v>
      </c>
      <c r="K9" s="107"/>
      <c r="L9" s="107"/>
      <c r="M9" s="107"/>
      <c r="N9" s="107"/>
      <c r="O9" s="108"/>
    </row>
    <row r="10" spans="2:15" ht="15.75">
      <c r="B10" s="76" t="s">
        <v>67</v>
      </c>
      <c r="C10" s="77" t="s">
        <v>68</v>
      </c>
      <c r="D10" s="78" t="s">
        <v>69</v>
      </c>
      <c r="E10" s="79" t="s">
        <v>3</v>
      </c>
      <c r="F10" s="79" t="s">
        <v>4</v>
      </c>
      <c r="G10" s="79" t="s">
        <v>5</v>
      </c>
      <c r="H10" s="79" t="s">
        <v>6</v>
      </c>
      <c r="I10" s="80" t="s">
        <v>7</v>
      </c>
      <c r="J10" s="78" t="s">
        <v>69</v>
      </c>
      <c r="K10" s="79" t="s">
        <v>3</v>
      </c>
      <c r="L10" s="79" t="s">
        <v>4</v>
      </c>
      <c r="M10" s="79" t="s">
        <v>5</v>
      </c>
      <c r="N10" s="79" t="s">
        <v>6</v>
      </c>
      <c r="O10" s="80" t="s">
        <v>7</v>
      </c>
    </row>
    <row r="11" spans="2:15" ht="15.75" thickBot="1">
      <c r="B11" s="81" t="s">
        <v>32</v>
      </c>
      <c r="C11" s="82" t="s">
        <v>70</v>
      </c>
      <c r="D11" s="83">
        <v>14.093457</v>
      </c>
      <c r="E11" s="84">
        <v>8.456074</v>
      </c>
      <c r="F11" s="84">
        <v>5.637383</v>
      </c>
      <c r="G11" s="84"/>
      <c r="H11" s="84"/>
      <c r="I11" s="85"/>
      <c r="J11" s="83">
        <v>0.061027</v>
      </c>
      <c r="K11" s="84">
        <v>0.040904</v>
      </c>
      <c r="L11" s="84">
        <v>0.015192</v>
      </c>
      <c r="M11" s="84"/>
      <c r="N11" s="84"/>
      <c r="O11" s="85"/>
    </row>
    <row r="12" spans="2:15" ht="15">
      <c r="B12" s="86" t="s">
        <v>34</v>
      </c>
      <c r="C12" s="87" t="s">
        <v>71</v>
      </c>
      <c r="D12" s="88">
        <v>24.01276</v>
      </c>
      <c r="E12" s="89">
        <v>14.808024</v>
      </c>
      <c r="F12" s="89">
        <v>3.395649</v>
      </c>
      <c r="G12" s="89"/>
      <c r="H12" s="89"/>
      <c r="I12" s="90"/>
      <c r="J12" s="88">
        <v>0.04072</v>
      </c>
      <c r="K12" s="89">
        <v>0.03623</v>
      </c>
      <c r="L12" s="89">
        <v>0.022172</v>
      </c>
      <c r="M12" s="89"/>
      <c r="N12" s="89"/>
      <c r="O12" s="90"/>
    </row>
    <row r="13" spans="2:15" ht="15.75">
      <c r="B13" s="91" t="s">
        <v>35</v>
      </c>
      <c r="C13" s="92" t="s">
        <v>72</v>
      </c>
      <c r="D13" s="93">
        <v>16.594064</v>
      </c>
      <c r="E13" s="94">
        <v>8.304214</v>
      </c>
      <c r="F13" s="94">
        <v>6.077305</v>
      </c>
      <c r="G13" s="94">
        <f>F13</f>
        <v>6.077305</v>
      </c>
      <c r="H13" s="94">
        <f>F13</f>
        <v>6.077305</v>
      </c>
      <c r="I13" s="95">
        <v>2.772859</v>
      </c>
      <c r="J13" s="93">
        <v>0.071035</v>
      </c>
      <c r="K13" s="94">
        <v>0.05305</v>
      </c>
      <c r="L13" s="94">
        <v>0.028269</v>
      </c>
      <c r="M13" s="94">
        <v>0.014069</v>
      </c>
      <c r="N13" s="94">
        <v>0.009086</v>
      </c>
      <c r="O13" s="95">
        <v>0.005689</v>
      </c>
    </row>
  </sheetData>
  <sheetProtection password="D0D9" sheet="1" objects="1" scenarios="1" selectLockedCells="1" selectUnlockedCells="1"/>
  <mergeCells count="3">
    <mergeCell ref="D8:O8"/>
    <mergeCell ref="D9:I9"/>
    <mergeCell ref="J9:O9"/>
  </mergeCells>
  <printOptions/>
  <pageMargins left="0.3937007874015748" right="0.3937007874015748" top="0.8" bottom="0.3937007874015748" header="0" footer="0.1968503937007874"/>
  <pageSetup fitToHeight="1" fitToWidth="1" horizontalDpi="600" verticalDpi="600" orientation="landscape" paperSize="9" r:id="rId2"/>
  <headerFooter alignWithMargins="0">
    <oddHeader>&amp;R&amp;G</oddHeader>
    <oddFooter>&amp;C&amp;8&amp;P&amp;R&amp;6&amp;F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0"/>
  <sheetViews>
    <sheetView tabSelected="1" workbookViewId="0" topLeftCell="A21">
      <selection activeCell="D47" sqref="D47"/>
    </sheetView>
  </sheetViews>
  <sheetFormatPr defaultColWidth="0" defaultRowHeight="12.75" zeroHeight="1"/>
  <cols>
    <col min="1" max="1" width="2.28125" style="1" customWidth="1"/>
    <col min="2" max="2" width="19.00390625" style="1" customWidth="1"/>
    <col min="3" max="7" width="11.57421875" style="1" bestFit="1" customWidth="1"/>
    <col min="8" max="8" width="13.421875" style="1" customWidth="1"/>
    <col min="9" max="9" width="15.421875" style="1" customWidth="1"/>
    <col min="10" max="10" width="19.7109375" style="1" customWidth="1"/>
    <col min="11" max="17" width="11.421875" style="1" customWidth="1"/>
    <col min="18" max="18" width="14.28125" style="2" customWidth="1"/>
    <col min="19" max="19" width="2.00390625" style="2" customWidth="1"/>
    <col min="20" max="25" width="11.421875" style="2" hidden="1" customWidth="1"/>
    <col min="26" max="27" width="17.8515625" style="2" hidden="1" customWidth="1"/>
    <col min="28" max="39" width="11.421875" style="2" hidden="1" customWidth="1"/>
    <col min="40" max="16384" width="11.421875" style="1" hidden="1" customWidth="1"/>
  </cols>
  <sheetData>
    <row r="1" ht="12.75"/>
    <row r="2" spans="2:4" ht="12.75">
      <c r="B2" s="116" t="s">
        <v>0</v>
      </c>
      <c r="C2" s="116"/>
      <c r="D2" s="116"/>
    </row>
    <row r="3" spans="2:4" ht="12.75">
      <c r="B3" s="116" t="s">
        <v>1</v>
      </c>
      <c r="C3" s="116"/>
      <c r="D3" s="116"/>
    </row>
    <row r="4" spans="2:4" ht="12.75">
      <c r="B4" s="116" t="s">
        <v>2</v>
      </c>
      <c r="C4" s="116"/>
      <c r="D4" s="116"/>
    </row>
    <row r="5" ht="12.75">
      <c r="B5" s="4"/>
    </row>
    <row r="6" ht="12.75"/>
    <row r="7" ht="15.75">
      <c r="B7" s="3" t="s">
        <v>62</v>
      </c>
    </row>
    <row r="8" ht="12.75"/>
    <row r="9" ht="12.75"/>
    <row r="10" spans="1:30" ht="15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28" ht="12.75">
      <c r="A15" s="2"/>
      <c r="B15" s="10"/>
      <c r="C15" s="3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2.75">
      <c r="A16" s="2"/>
      <c r="B16" s="10"/>
      <c r="C16" s="35"/>
      <c r="D16" s="10"/>
      <c r="E16" s="109" t="s">
        <v>37</v>
      </c>
      <c r="F16" s="109"/>
      <c r="G16" s="109"/>
      <c r="H16" s="109"/>
      <c r="I16" s="109"/>
      <c r="J16" s="109"/>
      <c r="K16" s="109" t="s">
        <v>38</v>
      </c>
      <c r="L16" s="109"/>
      <c r="M16" s="109"/>
      <c r="N16" s="109"/>
      <c r="O16" s="109"/>
      <c r="P16" s="109"/>
      <c r="Q16" s="54">
        <f>SUM(Q18:Q33)</f>
        <v>15970782</v>
      </c>
      <c r="R16" s="11"/>
      <c r="S16" s="110"/>
      <c r="T16" s="110"/>
      <c r="U16" s="110"/>
      <c r="V16" s="110"/>
      <c r="W16" s="110"/>
      <c r="X16" s="110"/>
      <c r="Y16" s="10"/>
      <c r="Z16" s="10"/>
      <c r="AA16" s="10"/>
      <c r="AB16" s="10"/>
    </row>
    <row r="17" spans="2:28" s="2" customFormat="1" ht="36">
      <c r="B17" s="55" t="s">
        <v>39</v>
      </c>
      <c r="C17" s="55" t="s">
        <v>40</v>
      </c>
      <c r="D17" s="55" t="s">
        <v>12</v>
      </c>
      <c r="E17" s="55" t="s">
        <v>13</v>
      </c>
      <c r="F17" s="55" t="s">
        <v>14</v>
      </c>
      <c r="G17" s="55" t="s">
        <v>15</v>
      </c>
      <c r="H17" s="55" t="s">
        <v>16</v>
      </c>
      <c r="I17" s="55" t="s">
        <v>17</v>
      </c>
      <c r="J17" s="55" t="s">
        <v>18</v>
      </c>
      <c r="K17" s="55" t="s">
        <v>19</v>
      </c>
      <c r="L17" s="55" t="s">
        <v>20</v>
      </c>
      <c r="M17" s="55" t="s">
        <v>21</v>
      </c>
      <c r="N17" s="55" t="s">
        <v>22</v>
      </c>
      <c r="O17" s="55" t="s">
        <v>23</v>
      </c>
      <c r="P17" s="55" t="s">
        <v>24</v>
      </c>
      <c r="Q17" s="55" t="s">
        <v>41</v>
      </c>
      <c r="R17" s="12"/>
      <c r="S17" s="12"/>
      <c r="T17" s="12"/>
      <c r="U17" s="12"/>
      <c r="V17" s="12"/>
      <c r="W17" s="12"/>
      <c r="X17" s="12"/>
      <c r="Y17" s="10"/>
      <c r="Z17" s="10"/>
      <c r="AA17" s="10"/>
      <c r="AB17" s="10"/>
    </row>
    <row r="18" spans="2:28" ht="12.75">
      <c r="B18" s="120" t="s">
        <v>42</v>
      </c>
      <c r="C18" s="13" t="s">
        <v>43</v>
      </c>
      <c r="D18" s="14" t="s">
        <v>44</v>
      </c>
      <c r="E18" s="14">
        <v>70</v>
      </c>
      <c r="F18" s="14">
        <v>70</v>
      </c>
      <c r="G18" s="14">
        <v>70</v>
      </c>
      <c r="H18" s="56"/>
      <c r="I18" s="56"/>
      <c r="J18" s="56"/>
      <c r="K18" s="15">
        <v>61193</v>
      </c>
      <c r="L18" s="16">
        <v>167633</v>
      </c>
      <c r="M18" s="16">
        <v>74564</v>
      </c>
      <c r="N18" s="60"/>
      <c r="O18" s="60"/>
      <c r="P18" s="60"/>
      <c r="Q18" s="18">
        <f aca="true" t="shared" si="0" ref="Q18:Q33">SUM(K18:P18)</f>
        <v>303390</v>
      </c>
      <c r="R18" s="113"/>
      <c r="S18" s="113"/>
      <c r="T18" s="113"/>
      <c r="U18" s="113"/>
      <c r="V18" s="113"/>
      <c r="W18" s="113"/>
      <c r="X18" s="113"/>
      <c r="Y18" s="10"/>
      <c r="Z18" s="10"/>
      <c r="AA18" s="10"/>
      <c r="AB18" s="10"/>
    </row>
    <row r="19" spans="2:28" ht="12.75">
      <c r="B19" s="121"/>
      <c r="C19" s="13" t="s">
        <v>45</v>
      </c>
      <c r="D19" s="14" t="s">
        <v>44</v>
      </c>
      <c r="E19" s="14">
        <v>40</v>
      </c>
      <c r="F19" s="14">
        <v>40</v>
      </c>
      <c r="G19" s="14">
        <v>40</v>
      </c>
      <c r="H19" s="56"/>
      <c r="I19" s="56"/>
      <c r="J19" s="56"/>
      <c r="K19" s="19">
        <v>0</v>
      </c>
      <c r="L19" s="14">
        <v>2</v>
      </c>
      <c r="M19" s="14">
        <v>0</v>
      </c>
      <c r="N19" s="60"/>
      <c r="O19" s="60"/>
      <c r="P19" s="60"/>
      <c r="Q19" s="18">
        <f t="shared" si="0"/>
        <v>2</v>
      </c>
      <c r="R19" s="113"/>
      <c r="S19" s="113"/>
      <c r="T19" s="113"/>
      <c r="U19" s="113"/>
      <c r="V19" s="113"/>
      <c r="W19" s="113"/>
      <c r="X19" s="113"/>
      <c r="Y19" s="10"/>
      <c r="Z19" s="10"/>
      <c r="AA19" s="10"/>
      <c r="AB19" s="10"/>
    </row>
    <row r="20" spans="2:28" ht="13.5" thickBot="1">
      <c r="B20" s="122"/>
      <c r="C20" s="20" t="s">
        <v>46</v>
      </c>
      <c r="D20" s="21" t="s">
        <v>44</v>
      </c>
      <c r="E20" s="22">
        <v>41.465</v>
      </c>
      <c r="F20" s="22">
        <v>41.465</v>
      </c>
      <c r="G20" s="22">
        <v>41.465</v>
      </c>
      <c r="H20" s="57"/>
      <c r="I20" s="57"/>
      <c r="J20" s="57"/>
      <c r="K20" s="23">
        <v>3512</v>
      </c>
      <c r="L20" s="24">
        <v>7481</v>
      </c>
      <c r="M20" s="24">
        <v>2510</v>
      </c>
      <c r="N20" s="61"/>
      <c r="O20" s="61"/>
      <c r="P20" s="61"/>
      <c r="Q20" s="26">
        <f t="shared" si="0"/>
        <v>13503</v>
      </c>
      <c r="R20" s="113"/>
      <c r="S20" s="113"/>
      <c r="T20" s="113"/>
      <c r="U20" s="113"/>
      <c r="V20" s="113"/>
      <c r="W20" s="113"/>
      <c r="X20" s="113"/>
      <c r="Y20" s="10"/>
      <c r="Z20" s="10"/>
      <c r="AA20" s="10"/>
      <c r="AB20" s="10"/>
    </row>
    <row r="21" spans="2:28" ht="12.75">
      <c r="B21" s="117" t="s">
        <v>47</v>
      </c>
      <c r="C21" s="27" t="s">
        <v>48</v>
      </c>
      <c r="D21" s="28" t="s">
        <v>49</v>
      </c>
      <c r="E21" s="28">
        <v>270</v>
      </c>
      <c r="F21" s="28">
        <v>270</v>
      </c>
      <c r="G21" s="28">
        <v>270</v>
      </c>
      <c r="H21" s="58"/>
      <c r="I21" s="58"/>
      <c r="J21" s="58"/>
      <c r="K21" s="29">
        <v>374604</v>
      </c>
      <c r="L21" s="29">
        <v>679983</v>
      </c>
      <c r="M21" s="29">
        <v>597889</v>
      </c>
      <c r="N21" s="62"/>
      <c r="O21" s="62"/>
      <c r="P21" s="62"/>
      <c r="Q21" s="30">
        <f t="shared" si="0"/>
        <v>1652476</v>
      </c>
      <c r="R21" s="113"/>
      <c r="S21" s="113"/>
      <c r="T21" s="113"/>
      <c r="U21" s="113"/>
      <c r="V21" s="113"/>
      <c r="W21" s="113"/>
      <c r="X21" s="113"/>
      <c r="Y21" s="10"/>
      <c r="Z21" s="10"/>
      <c r="AA21" s="10"/>
      <c r="AB21" s="10"/>
    </row>
    <row r="22" spans="2:28" ht="12.75">
      <c r="B22" s="118"/>
      <c r="C22" s="31" t="s">
        <v>50</v>
      </c>
      <c r="D22" s="14" t="s">
        <v>49</v>
      </c>
      <c r="E22" s="14">
        <v>190</v>
      </c>
      <c r="F22" s="14">
        <v>190</v>
      </c>
      <c r="G22" s="14">
        <v>200</v>
      </c>
      <c r="H22" s="56"/>
      <c r="I22" s="56"/>
      <c r="J22" s="56"/>
      <c r="K22" s="16">
        <v>94038</v>
      </c>
      <c r="L22" s="16">
        <v>164927</v>
      </c>
      <c r="M22" s="16">
        <v>140891</v>
      </c>
      <c r="N22" s="63"/>
      <c r="O22" s="63"/>
      <c r="P22" s="63"/>
      <c r="Q22" s="18">
        <f t="shared" si="0"/>
        <v>399856</v>
      </c>
      <c r="R22" s="113"/>
      <c r="S22" s="113"/>
      <c r="T22" s="113"/>
      <c r="U22" s="113"/>
      <c r="V22" s="113"/>
      <c r="W22" s="113"/>
      <c r="X22" s="113"/>
      <c r="Y22" s="10"/>
      <c r="Z22" s="10"/>
      <c r="AA22" s="10"/>
      <c r="AB22" s="10"/>
    </row>
    <row r="23" spans="2:28" ht="12.75">
      <c r="B23" s="118"/>
      <c r="C23" s="31" t="s">
        <v>51</v>
      </c>
      <c r="D23" s="14" t="s">
        <v>49</v>
      </c>
      <c r="E23" s="14">
        <v>115</v>
      </c>
      <c r="F23" s="14">
        <v>115</v>
      </c>
      <c r="G23" s="14">
        <v>140</v>
      </c>
      <c r="H23" s="56"/>
      <c r="I23" s="56"/>
      <c r="J23" s="56"/>
      <c r="K23" s="16">
        <v>69919</v>
      </c>
      <c r="L23" s="16">
        <v>121281</v>
      </c>
      <c r="M23" s="16">
        <v>75033</v>
      </c>
      <c r="N23" s="63"/>
      <c r="O23" s="63"/>
      <c r="P23" s="63"/>
      <c r="Q23" s="18">
        <f t="shared" si="0"/>
        <v>266233</v>
      </c>
      <c r="R23" s="113"/>
      <c r="S23" s="113"/>
      <c r="T23" s="113"/>
      <c r="U23" s="113"/>
      <c r="V23" s="113"/>
      <c r="W23" s="113"/>
      <c r="X23" s="113"/>
      <c r="Y23" s="10"/>
      <c r="Z23" s="10"/>
      <c r="AA23" s="10"/>
      <c r="AB23" s="10"/>
    </row>
    <row r="24" spans="2:28" ht="13.5" thickBot="1">
      <c r="B24" s="118"/>
      <c r="C24" s="32" t="s">
        <v>52</v>
      </c>
      <c r="D24" s="21" t="s">
        <v>49</v>
      </c>
      <c r="E24" s="21">
        <v>110</v>
      </c>
      <c r="F24" s="21">
        <v>110</v>
      </c>
      <c r="G24" s="21">
        <v>120</v>
      </c>
      <c r="H24" s="59"/>
      <c r="I24" s="59"/>
      <c r="J24" s="59"/>
      <c r="K24" s="24">
        <v>97820</v>
      </c>
      <c r="L24" s="24">
        <v>182398</v>
      </c>
      <c r="M24" s="24">
        <v>159991</v>
      </c>
      <c r="N24" s="64"/>
      <c r="O24" s="64"/>
      <c r="P24" s="64"/>
      <c r="Q24" s="26">
        <f t="shared" si="0"/>
        <v>440209</v>
      </c>
      <c r="R24" s="113"/>
      <c r="S24" s="113"/>
      <c r="T24" s="113"/>
      <c r="U24" s="113"/>
      <c r="V24" s="113"/>
      <c r="W24" s="113"/>
      <c r="X24" s="113"/>
      <c r="Y24" s="10"/>
      <c r="Z24" s="10"/>
      <c r="AA24" s="10"/>
      <c r="AB24" s="10"/>
    </row>
    <row r="25" spans="2:28" ht="12.75">
      <c r="B25" s="118"/>
      <c r="C25" s="27" t="s">
        <v>53</v>
      </c>
      <c r="D25" s="28" t="s">
        <v>35</v>
      </c>
      <c r="E25" s="28">
        <v>451</v>
      </c>
      <c r="F25" s="28">
        <v>451</v>
      </c>
      <c r="G25" s="28">
        <v>451</v>
      </c>
      <c r="H25" s="28">
        <v>451</v>
      </c>
      <c r="I25" s="28">
        <v>451</v>
      </c>
      <c r="J25" s="28">
        <v>451</v>
      </c>
      <c r="K25" s="29">
        <v>158243</v>
      </c>
      <c r="L25" s="29">
        <v>180016</v>
      </c>
      <c r="M25" s="29">
        <v>136681</v>
      </c>
      <c r="N25" s="29">
        <v>205361</v>
      </c>
      <c r="O25" s="29">
        <v>194218</v>
      </c>
      <c r="P25" s="29">
        <v>1269249</v>
      </c>
      <c r="Q25" s="30">
        <f t="shared" si="0"/>
        <v>2143768</v>
      </c>
      <c r="R25" s="113"/>
      <c r="S25" s="113"/>
      <c r="T25" s="113"/>
      <c r="U25" s="113"/>
      <c r="V25" s="113"/>
      <c r="W25" s="113"/>
      <c r="X25" s="113"/>
      <c r="Y25" s="10"/>
      <c r="Z25" s="10"/>
      <c r="AA25" s="10"/>
      <c r="AB25" s="10"/>
    </row>
    <row r="26" spans="2:28" ht="12.75">
      <c r="B26" s="118"/>
      <c r="C26" s="31" t="s">
        <v>54</v>
      </c>
      <c r="D26" s="14" t="s">
        <v>35</v>
      </c>
      <c r="E26" s="14">
        <v>451</v>
      </c>
      <c r="F26" s="14">
        <v>451</v>
      </c>
      <c r="G26" s="14">
        <v>451</v>
      </c>
      <c r="H26" s="14">
        <v>451</v>
      </c>
      <c r="I26" s="14">
        <v>451</v>
      </c>
      <c r="J26" s="14">
        <v>451</v>
      </c>
      <c r="K26" s="16">
        <v>191358</v>
      </c>
      <c r="L26" s="16">
        <v>201425</v>
      </c>
      <c r="M26" s="16">
        <v>166292</v>
      </c>
      <c r="N26" s="16">
        <v>247085</v>
      </c>
      <c r="O26" s="16">
        <v>289069</v>
      </c>
      <c r="P26" s="16">
        <v>727303</v>
      </c>
      <c r="Q26" s="18">
        <f t="shared" si="0"/>
        <v>1822532</v>
      </c>
      <c r="R26" s="113"/>
      <c r="S26" s="113"/>
      <c r="T26" s="113"/>
      <c r="U26" s="113"/>
      <c r="V26" s="113"/>
      <c r="W26" s="113"/>
      <c r="X26" s="113"/>
      <c r="Y26" s="10"/>
      <c r="Z26" s="10"/>
      <c r="AA26" s="10"/>
      <c r="AB26" s="10"/>
    </row>
    <row r="27" spans="2:28" ht="12.75">
      <c r="B27" s="118"/>
      <c r="C27" s="31" t="s">
        <v>55</v>
      </c>
      <c r="D27" s="14" t="s">
        <v>35</v>
      </c>
      <c r="E27" s="14">
        <v>350</v>
      </c>
      <c r="F27" s="14">
        <v>350</v>
      </c>
      <c r="G27" s="14">
        <v>350</v>
      </c>
      <c r="H27" s="14">
        <v>350</v>
      </c>
      <c r="I27" s="14">
        <v>350</v>
      </c>
      <c r="J27" s="14">
        <v>451</v>
      </c>
      <c r="K27" s="16">
        <v>54261</v>
      </c>
      <c r="L27" s="16">
        <v>62179</v>
      </c>
      <c r="M27" s="16">
        <v>38187</v>
      </c>
      <c r="N27" s="16">
        <v>59151</v>
      </c>
      <c r="O27" s="16">
        <v>78493</v>
      </c>
      <c r="P27" s="16">
        <v>262478</v>
      </c>
      <c r="Q27" s="18">
        <f t="shared" si="0"/>
        <v>554749</v>
      </c>
      <c r="R27" s="113"/>
      <c r="S27" s="113"/>
      <c r="T27" s="113"/>
      <c r="U27" s="113"/>
      <c r="V27" s="113"/>
      <c r="W27" s="113"/>
      <c r="X27" s="113"/>
      <c r="Y27" s="10"/>
      <c r="Z27" s="10"/>
      <c r="AA27" s="10"/>
      <c r="AB27" s="10"/>
    </row>
    <row r="28" spans="2:28" ht="12.75">
      <c r="B28" s="118"/>
      <c r="C28" s="31" t="s">
        <v>56</v>
      </c>
      <c r="D28" s="14" t="s">
        <v>35</v>
      </c>
      <c r="E28" s="14">
        <v>451</v>
      </c>
      <c r="F28" s="14">
        <v>451</v>
      </c>
      <c r="G28" s="14">
        <v>451</v>
      </c>
      <c r="H28" s="14">
        <v>451</v>
      </c>
      <c r="I28" s="14">
        <v>451</v>
      </c>
      <c r="J28" s="14">
        <v>451</v>
      </c>
      <c r="K28" s="16">
        <v>148144</v>
      </c>
      <c r="L28" s="16">
        <v>171269</v>
      </c>
      <c r="M28" s="16">
        <v>111903</v>
      </c>
      <c r="N28" s="16">
        <v>175817</v>
      </c>
      <c r="O28" s="16">
        <v>237297</v>
      </c>
      <c r="P28" s="16">
        <v>514063</v>
      </c>
      <c r="Q28" s="18">
        <f t="shared" si="0"/>
        <v>1358493</v>
      </c>
      <c r="R28" s="113"/>
      <c r="S28" s="113"/>
      <c r="T28" s="113"/>
      <c r="U28" s="113"/>
      <c r="V28" s="113"/>
      <c r="W28" s="113"/>
      <c r="X28" s="113"/>
      <c r="Y28" s="10"/>
      <c r="Z28" s="10"/>
      <c r="AA28" s="10"/>
      <c r="AB28" s="10"/>
    </row>
    <row r="29" spans="2:28" ht="12.75">
      <c r="B29" s="118"/>
      <c r="C29" s="31" t="s">
        <v>57</v>
      </c>
      <c r="D29" s="14" t="s">
        <v>35</v>
      </c>
      <c r="E29" s="14">
        <v>375</v>
      </c>
      <c r="F29" s="14">
        <v>375</v>
      </c>
      <c r="G29" s="14">
        <v>375</v>
      </c>
      <c r="H29" s="14">
        <v>375</v>
      </c>
      <c r="I29" s="14">
        <v>375</v>
      </c>
      <c r="J29" s="14">
        <v>468</v>
      </c>
      <c r="K29" s="16">
        <v>182015</v>
      </c>
      <c r="L29" s="16">
        <v>207188</v>
      </c>
      <c r="M29" s="16">
        <v>143183</v>
      </c>
      <c r="N29" s="16">
        <v>211831</v>
      </c>
      <c r="O29" s="16">
        <v>281885</v>
      </c>
      <c r="P29" s="16">
        <v>542273</v>
      </c>
      <c r="Q29" s="18">
        <f t="shared" si="0"/>
        <v>1568375</v>
      </c>
      <c r="R29" s="113"/>
      <c r="S29" s="113"/>
      <c r="T29" s="113"/>
      <c r="U29" s="113"/>
      <c r="V29" s="113"/>
      <c r="W29" s="113"/>
      <c r="X29" s="113"/>
      <c r="Y29" s="10"/>
      <c r="Z29" s="10"/>
      <c r="AA29" s="10"/>
      <c r="AB29" s="10"/>
    </row>
    <row r="30" spans="2:28" ht="12.75">
      <c r="B30" s="118"/>
      <c r="C30" s="31" t="s">
        <v>58</v>
      </c>
      <c r="D30" s="14" t="s">
        <v>35</v>
      </c>
      <c r="E30" s="14">
        <v>350</v>
      </c>
      <c r="F30" s="14">
        <v>350</v>
      </c>
      <c r="G30" s="14">
        <v>350</v>
      </c>
      <c r="H30" s="14">
        <v>350</v>
      </c>
      <c r="I30" s="14">
        <v>350</v>
      </c>
      <c r="J30" s="14">
        <v>468</v>
      </c>
      <c r="K30" s="16">
        <v>164418</v>
      </c>
      <c r="L30" s="16">
        <v>186038</v>
      </c>
      <c r="M30" s="16">
        <v>121260</v>
      </c>
      <c r="N30" s="16">
        <v>190104</v>
      </c>
      <c r="O30" s="16">
        <v>247376</v>
      </c>
      <c r="P30" s="16">
        <v>632967</v>
      </c>
      <c r="Q30" s="18">
        <f t="shared" si="0"/>
        <v>1542163</v>
      </c>
      <c r="R30" s="113"/>
      <c r="S30" s="113"/>
      <c r="T30" s="113"/>
      <c r="U30" s="113"/>
      <c r="V30" s="113"/>
      <c r="W30" s="113"/>
      <c r="X30" s="113"/>
      <c r="Y30" s="10"/>
      <c r="Z30" s="10"/>
      <c r="AA30" s="10"/>
      <c r="AB30" s="10"/>
    </row>
    <row r="31" spans="2:28" ht="12.75">
      <c r="B31" s="118"/>
      <c r="C31" s="31" t="s">
        <v>59</v>
      </c>
      <c r="D31" s="14" t="s">
        <v>35</v>
      </c>
      <c r="E31" s="14">
        <v>1500</v>
      </c>
      <c r="F31" s="14">
        <v>1500</v>
      </c>
      <c r="G31" s="14">
        <v>1500</v>
      </c>
      <c r="H31" s="14">
        <v>1500</v>
      </c>
      <c r="I31" s="14">
        <v>1500</v>
      </c>
      <c r="J31" s="14">
        <v>1500</v>
      </c>
      <c r="K31" s="16">
        <v>131023</v>
      </c>
      <c r="L31" s="16">
        <v>221461</v>
      </c>
      <c r="M31" s="16">
        <v>101451</v>
      </c>
      <c r="N31" s="16">
        <v>185994</v>
      </c>
      <c r="O31" s="16">
        <v>231495</v>
      </c>
      <c r="P31" s="16">
        <v>973577</v>
      </c>
      <c r="Q31" s="18">
        <f t="shared" si="0"/>
        <v>1845001</v>
      </c>
      <c r="R31" s="113"/>
      <c r="S31" s="113"/>
      <c r="T31" s="113"/>
      <c r="U31" s="113"/>
      <c r="V31" s="113"/>
      <c r="W31" s="113"/>
      <c r="X31" s="113"/>
      <c r="Y31" s="10"/>
      <c r="Z31" s="10"/>
      <c r="AA31" s="10"/>
      <c r="AB31" s="10"/>
    </row>
    <row r="32" spans="2:28" ht="12.75">
      <c r="B32" s="118"/>
      <c r="C32" s="33" t="s">
        <v>60</v>
      </c>
      <c r="D32" s="14" t="s">
        <v>35</v>
      </c>
      <c r="E32" s="14">
        <v>300</v>
      </c>
      <c r="F32" s="14">
        <v>300</v>
      </c>
      <c r="G32" s="14">
        <v>300</v>
      </c>
      <c r="H32" s="14">
        <v>300</v>
      </c>
      <c r="I32" s="14">
        <v>300</v>
      </c>
      <c r="J32" s="14">
        <v>451</v>
      </c>
      <c r="K32" s="16">
        <v>174850</v>
      </c>
      <c r="L32" s="16">
        <v>254955</v>
      </c>
      <c r="M32" s="16">
        <v>121155</v>
      </c>
      <c r="N32" s="16">
        <v>227633</v>
      </c>
      <c r="O32" s="16">
        <v>290001</v>
      </c>
      <c r="P32" s="16">
        <v>641435</v>
      </c>
      <c r="Q32" s="18">
        <f t="shared" si="0"/>
        <v>1710029</v>
      </c>
      <c r="R32" s="113"/>
      <c r="S32" s="113"/>
      <c r="T32" s="113"/>
      <c r="U32" s="113"/>
      <c r="V32" s="113"/>
      <c r="W32" s="113"/>
      <c r="X32" s="113"/>
      <c r="Y32" s="10"/>
      <c r="Z32" s="10"/>
      <c r="AA32" s="10"/>
      <c r="AB32" s="10"/>
    </row>
    <row r="33" spans="2:28" ht="13.5" thickBot="1">
      <c r="B33" s="119"/>
      <c r="C33" s="34" t="s">
        <v>61</v>
      </c>
      <c r="D33" s="14" t="s">
        <v>35</v>
      </c>
      <c r="E33" s="14">
        <v>300</v>
      </c>
      <c r="F33" s="14">
        <v>300</v>
      </c>
      <c r="G33" s="14">
        <v>300</v>
      </c>
      <c r="H33" s="14">
        <v>300</v>
      </c>
      <c r="I33" s="14">
        <v>300</v>
      </c>
      <c r="J33" s="14">
        <v>451</v>
      </c>
      <c r="K33" s="16">
        <v>34235</v>
      </c>
      <c r="L33" s="16">
        <v>39230</v>
      </c>
      <c r="M33" s="16">
        <v>24093</v>
      </c>
      <c r="N33" s="16">
        <v>37319</v>
      </c>
      <c r="O33" s="16">
        <v>49523</v>
      </c>
      <c r="P33" s="16">
        <v>165603</v>
      </c>
      <c r="Q33" s="18">
        <f t="shared" si="0"/>
        <v>350003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28" ht="12.75">
      <c r="B34" s="10"/>
      <c r="C34" s="35"/>
      <c r="D34" s="10"/>
      <c r="E34" s="10"/>
      <c r="F34" s="10"/>
      <c r="G34" s="10"/>
      <c r="H34" s="10"/>
      <c r="I34" s="10"/>
      <c r="J34" s="10"/>
      <c r="K34" s="36"/>
      <c r="L34" s="36"/>
      <c r="M34" s="36"/>
      <c r="N34" s="36"/>
      <c r="O34" s="36"/>
      <c r="P34" s="3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2:28" ht="12.75">
      <c r="B35" s="10"/>
      <c r="C35" s="3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2:18" ht="12.75">
      <c r="B36" s="10"/>
      <c r="C36" s="35"/>
      <c r="D36" s="10"/>
      <c r="E36" s="109" t="s">
        <v>8</v>
      </c>
      <c r="F36" s="109"/>
      <c r="G36" s="109"/>
      <c r="H36" s="109"/>
      <c r="I36" s="109"/>
      <c r="J36" s="109"/>
      <c r="K36" s="109" t="s">
        <v>9</v>
      </c>
      <c r="L36" s="109"/>
      <c r="M36" s="109"/>
      <c r="N36" s="109"/>
      <c r="O36" s="109"/>
      <c r="P36" s="109"/>
      <c r="Q36" s="10"/>
      <c r="R36" s="10"/>
    </row>
    <row r="37" spans="2:18" ht="36">
      <c r="B37" s="10"/>
      <c r="C37" s="55" t="s">
        <v>11</v>
      </c>
      <c r="D37" s="55" t="s">
        <v>12</v>
      </c>
      <c r="E37" s="55" t="s">
        <v>13</v>
      </c>
      <c r="F37" s="55" t="s">
        <v>14</v>
      </c>
      <c r="G37" s="55" t="s">
        <v>15</v>
      </c>
      <c r="H37" s="55" t="s">
        <v>16</v>
      </c>
      <c r="I37" s="55" t="s">
        <v>17</v>
      </c>
      <c r="J37" s="55" t="s">
        <v>18</v>
      </c>
      <c r="K37" s="55" t="s">
        <v>19</v>
      </c>
      <c r="L37" s="55" t="s">
        <v>20</v>
      </c>
      <c r="M37" s="55" t="s">
        <v>21</v>
      </c>
      <c r="N37" s="55" t="s">
        <v>22</v>
      </c>
      <c r="O37" s="55" t="s">
        <v>23</v>
      </c>
      <c r="P37" s="55" t="s">
        <v>24</v>
      </c>
      <c r="Q37" s="55" t="s">
        <v>25</v>
      </c>
      <c r="R37" s="55" t="s">
        <v>26</v>
      </c>
    </row>
    <row r="38" spans="2:18" ht="13.5" thickBot="1">
      <c r="B38" s="37" t="s">
        <v>31</v>
      </c>
      <c r="C38" s="38">
        <v>3</v>
      </c>
      <c r="D38" s="25" t="s">
        <v>32</v>
      </c>
      <c r="E38" s="25">
        <v>151.465</v>
      </c>
      <c r="F38" s="25">
        <v>151.465</v>
      </c>
      <c r="G38" s="25">
        <v>151.465</v>
      </c>
      <c r="H38" s="39"/>
      <c r="I38" s="39"/>
      <c r="J38" s="39"/>
      <c r="K38" s="40">
        <v>64705</v>
      </c>
      <c r="L38" s="40">
        <v>175116</v>
      </c>
      <c r="M38" s="40">
        <v>77074</v>
      </c>
      <c r="N38" s="40">
        <v>0</v>
      </c>
      <c r="O38" s="40">
        <v>0</v>
      </c>
      <c r="P38" s="40">
        <v>0</v>
      </c>
      <c r="Q38" s="26">
        <f>SUM(K38:P38)</f>
        <v>316895</v>
      </c>
      <c r="R38" s="41">
        <f>SUMPRODUCT(E38:G38,'ITC 688'!$D$11:$F$11)*1.051127</f>
        <v>4487.609011417495</v>
      </c>
    </row>
    <row r="39" spans="2:18" ht="12.75">
      <c r="B39" s="124" t="s">
        <v>33</v>
      </c>
      <c r="C39" s="42">
        <v>4</v>
      </c>
      <c r="D39" s="43" t="s">
        <v>34</v>
      </c>
      <c r="E39" s="44">
        <v>685</v>
      </c>
      <c r="F39" s="44">
        <v>685</v>
      </c>
      <c r="G39" s="44">
        <v>730</v>
      </c>
      <c r="H39" s="45"/>
      <c r="I39" s="45"/>
      <c r="J39" s="45"/>
      <c r="K39" s="46">
        <v>636381</v>
      </c>
      <c r="L39" s="46">
        <v>1148589</v>
      </c>
      <c r="M39" s="46">
        <v>973804</v>
      </c>
      <c r="N39" s="46">
        <v>0</v>
      </c>
      <c r="O39" s="46">
        <v>0</v>
      </c>
      <c r="P39" s="46">
        <v>0</v>
      </c>
      <c r="Q39" s="47">
        <f>SUM(K39:P39)</f>
        <v>2758774</v>
      </c>
      <c r="R39" s="48">
        <f>SUMPRODUCT(E39:G39,'ITC 688'!$D$12:$F$12)*1.051127</f>
        <v>30557.376936032866</v>
      </c>
    </row>
    <row r="40" spans="2:18" ht="13.5" thickBot="1">
      <c r="B40" s="125"/>
      <c r="C40" s="38">
        <v>8</v>
      </c>
      <c r="D40" s="25" t="s">
        <v>35</v>
      </c>
      <c r="E40" s="17">
        <f aca="true" t="shared" si="1" ref="E40:P40">SUM(E25:E33)</f>
        <v>4528</v>
      </c>
      <c r="F40" s="17">
        <f t="shared" si="1"/>
        <v>4528</v>
      </c>
      <c r="G40" s="17">
        <f t="shared" si="1"/>
        <v>4528</v>
      </c>
      <c r="H40" s="17">
        <f t="shared" si="1"/>
        <v>4528</v>
      </c>
      <c r="I40" s="17">
        <f t="shared" si="1"/>
        <v>4528</v>
      </c>
      <c r="J40" s="17">
        <f t="shared" si="1"/>
        <v>5142</v>
      </c>
      <c r="K40" s="49">
        <f t="shared" si="1"/>
        <v>1238547</v>
      </c>
      <c r="L40" s="49">
        <f t="shared" si="1"/>
        <v>1523761</v>
      </c>
      <c r="M40" s="49">
        <f t="shared" si="1"/>
        <v>964205</v>
      </c>
      <c r="N40" s="49">
        <f t="shared" si="1"/>
        <v>1540295</v>
      </c>
      <c r="O40" s="49">
        <f t="shared" si="1"/>
        <v>1899357</v>
      </c>
      <c r="P40" s="49">
        <f t="shared" si="1"/>
        <v>5728948</v>
      </c>
      <c r="Q40" s="26">
        <f>SUM(K40:P40)</f>
        <v>12895113</v>
      </c>
      <c r="R40" s="41">
        <f>SUMPRODUCT(E40:J40,'ITC 688'!$D$13:$I$13)*1.051127</f>
        <v>220265.297228452</v>
      </c>
    </row>
    <row r="41" spans="2:18" ht="12.75">
      <c r="B41" s="10"/>
      <c r="C41" s="3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2:1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1" ht="13.5" thickBot="1">
      <c r="B43" s="123" t="s">
        <v>10</v>
      </c>
      <c r="C43" s="123"/>
      <c r="D43" s="123"/>
      <c r="E43" s="123"/>
      <c r="F43" s="123"/>
      <c r="G43" s="123"/>
      <c r="H43" s="9"/>
      <c r="I43" s="9"/>
      <c r="J43" s="9"/>
      <c r="K43" s="9"/>
    </row>
    <row r="44" spans="2:11" ht="36.75" thickBot="1">
      <c r="B44" s="72" t="s">
        <v>27</v>
      </c>
      <c r="C44" s="73" t="s">
        <v>3</v>
      </c>
      <c r="D44" s="73" t="s">
        <v>4</v>
      </c>
      <c r="E44" s="73" t="s">
        <v>5</v>
      </c>
      <c r="F44" s="73" t="s">
        <v>6</v>
      </c>
      <c r="G44" s="73" t="s">
        <v>7</v>
      </c>
      <c r="H44" s="74" t="s">
        <v>28</v>
      </c>
      <c r="I44" s="74" t="s">
        <v>29</v>
      </c>
      <c r="J44" s="75" t="s">
        <v>30</v>
      </c>
      <c r="K44" s="9"/>
    </row>
    <row r="45" spans="2:11" ht="13.5" thickBot="1">
      <c r="B45" s="96"/>
      <c r="C45" s="97"/>
      <c r="D45" s="97"/>
      <c r="E45" s="67"/>
      <c r="F45" s="67"/>
      <c r="G45" s="67"/>
      <c r="H45" s="68">
        <f>R38+SUMPRODUCT(K38:M38,B45:D45)*1.051127/100</f>
        <v>4487.609011417495</v>
      </c>
      <c r="I45" s="69">
        <f>H45*1.18</f>
        <v>5295.378633472644</v>
      </c>
      <c r="J45" s="70">
        <f>+I45</f>
        <v>5295.378633472644</v>
      </c>
      <c r="K45" s="71" t="s">
        <v>31</v>
      </c>
    </row>
    <row r="46" spans="2:11" ht="12.75">
      <c r="B46" s="98"/>
      <c r="C46" s="99"/>
      <c r="D46" s="99"/>
      <c r="E46" s="45"/>
      <c r="F46" s="45"/>
      <c r="G46" s="45"/>
      <c r="H46" s="65">
        <f>R39+SUMPRODUCT(K39:M39,B46:D46)*1.051127/100</f>
        <v>30557.376936032866</v>
      </c>
      <c r="I46" s="66">
        <f>H46*1.18</f>
        <v>36057.70478451878</v>
      </c>
      <c r="J46" s="111">
        <f>SUM(I46:I47)</f>
        <v>295970.7555140921</v>
      </c>
      <c r="K46" s="114" t="s">
        <v>33</v>
      </c>
    </row>
    <row r="47" spans="2:11" ht="13.5" thickBot="1">
      <c r="B47" s="100"/>
      <c r="C47" s="101"/>
      <c r="D47" s="101"/>
      <c r="E47" s="101"/>
      <c r="F47" s="101"/>
      <c r="G47" s="101"/>
      <c r="H47" s="50">
        <f>R40+SUMPRODUCT(K40:P40,B47:G47)*1.051127/100</f>
        <v>220265.297228452</v>
      </c>
      <c r="I47" s="51">
        <f>H47*1.18</f>
        <v>259913.05072957333</v>
      </c>
      <c r="J47" s="112"/>
      <c r="K47" s="115"/>
    </row>
    <row r="48" spans="1:11" ht="12.75">
      <c r="A48" s="2"/>
      <c r="B48" s="5"/>
      <c r="C48" s="5"/>
      <c r="D48" s="5"/>
      <c r="E48" s="5"/>
      <c r="F48" s="5"/>
      <c r="G48" s="5"/>
      <c r="H48" s="10"/>
      <c r="I48" s="10"/>
      <c r="J48" s="10"/>
      <c r="K48" s="10"/>
    </row>
    <row r="49" spans="1:11" ht="12.75">
      <c r="A49" s="2"/>
      <c r="B49" s="5"/>
      <c r="C49" s="5"/>
      <c r="D49" s="5"/>
      <c r="E49" s="5"/>
      <c r="F49" s="5"/>
      <c r="G49" s="5"/>
      <c r="H49" s="52">
        <f>SUM(H45:H47)</f>
        <v>255310.28317590235</v>
      </c>
      <c r="I49" s="52">
        <f>SUM(I45:I47)</f>
        <v>301266.13414756476</v>
      </c>
      <c r="J49" s="52"/>
      <c r="K49" s="53" t="s">
        <v>36</v>
      </c>
    </row>
    <row r="50" spans="1:11" ht="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</sheetData>
  <sheetProtection password="DF19" sheet="1" selectLockedCells="1"/>
  <mergeCells count="35">
    <mergeCell ref="S25:S32"/>
    <mergeCell ref="E36:J36"/>
    <mergeCell ref="K36:P36"/>
    <mergeCell ref="B43:G43"/>
    <mergeCell ref="B39:B40"/>
    <mergeCell ref="B2:D2"/>
    <mergeCell ref="B3:D3"/>
    <mergeCell ref="B4:D4"/>
    <mergeCell ref="B21:B33"/>
    <mergeCell ref="B18:B20"/>
    <mergeCell ref="S18:S20"/>
    <mergeCell ref="T18:T20"/>
    <mergeCell ref="U18:U20"/>
    <mergeCell ref="S21:S24"/>
    <mergeCell ref="T21:T24"/>
    <mergeCell ref="R25:R32"/>
    <mergeCell ref="X18:X20"/>
    <mergeCell ref="W21:W24"/>
    <mergeCell ref="X21:X24"/>
    <mergeCell ref="X25:X32"/>
    <mergeCell ref="R21:R24"/>
    <mergeCell ref="V25:V32"/>
    <mergeCell ref="W25:W32"/>
    <mergeCell ref="W18:W20"/>
    <mergeCell ref="R18:R20"/>
    <mergeCell ref="E16:J16"/>
    <mergeCell ref="K16:P16"/>
    <mergeCell ref="S16:X16"/>
    <mergeCell ref="J46:J47"/>
    <mergeCell ref="V21:V24"/>
    <mergeCell ref="T25:T32"/>
    <mergeCell ref="U25:U32"/>
    <mergeCell ref="U21:U24"/>
    <mergeCell ref="V18:V20"/>
    <mergeCell ref="K46:K47"/>
  </mergeCells>
  <printOptions horizontalCentered="1"/>
  <pageMargins left="0.07874015748031496" right="0.07874015748031496" top="0.2" bottom="0.13" header="0" footer="0"/>
  <pageSetup fitToHeight="1" fitToWidth="1" horizontalDpi="600" verticalDpi="600" orientation="landscape" paperSize="9" scale="62" r:id="rId2"/>
  <colBreaks count="1" manualBreakCount="1">
    <brk id="18" max="2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Infraestructuras</dc:creator>
  <cp:keywords/>
  <dc:description/>
  <cp:lastModifiedBy>quijanoa</cp:lastModifiedBy>
  <cp:lastPrinted>2011-09-26T09:48:58Z</cp:lastPrinted>
  <dcterms:created xsi:type="dcterms:W3CDTF">2006-04-24T09:44:40Z</dcterms:created>
  <dcterms:modified xsi:type="dcterms:W3CDTF">2011-10-07T12:11:02Z</dcterms:modified>
  <cp:category/>
  <cp:version/>
  <cp:contentType/>
  <cp:contentStatus/>
</cp:coreProperties>
</file>