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72" windowWidth="10560" windowHeight="7632" activeTab="0"/>
  </bookViews>
  <sheets>
    <sheet name="DATOS CONSOLIDADOS ALCANCE " sheetId="1" r:id="rId1"/>
    <sheet name="DETALLE BAJA TENSION" sheetId="2" r:id="rId2"/>
    <sheet name="DETALLE MEDIA TENSION " sheetId="3" r:id="rId3"/>
    <sheet name="CONSUMOS POR MES Y PERIODO M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<sst xmlns="http://schemas.openxmlformats.org/spreadsheetml/2006/main" count="496" uniqueCount="146">
  <si>
    <t>P1</t>
  </si>
  <si>
    <t>P2</t>
  </si>
  <si>
    <t>P3</t>
  </si>
  <si>
    <t>P4</t>
  </si>
  <si>
    <t>P5</t>
  </si>
  <si>
    <t>P6</t>
  </si>
  <si>
    <t>Consumo total anual Kwh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</si>
  <si>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</si>
  <si>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</si>
  <si>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</si>
  <si>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</si>
  <si>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</si>
  <si>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</si>
  <si>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</si>
  <si>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</si>
  <si>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</si>
  <si>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</si>
  <si>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</si>
  <si>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</si>
  <si>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CONSUMO EN Kwh por periodo y mes en puntos con Pot=&lt;450 Kw ( Puntos con TAR 3.1.A)</t>
  </si>
  <si>
    <t>CONSUMO EN Kwh por periodo y mes en puntos con Pot&gt;450 Kw ( Puntos con TAR 6.1)</t>
  </si>
  <si>
    <t xml:space="preserve">Dirección completa del punto de suministro </t>
  </si>
  <si>
    <t>Potencia Contratada ( Kw)</t>
  </si>
  <si>
    <t>P1- Potencia Contratada Kw</t>
  </si>
  <si>
    <t>P2- Potencia Contratada Kw</t>
  </si>
  <si>
    <t>P3- Potencia Contratada Kw</t>
  </si>
  <si>
    <t>P4- Potencia Contratada Kw</t>
  </si>
  <si>
    <t>P5- Potencia Contratada Kw</t>
  </si>
  <si>
    <t>P6- Potencia Contratada Kw</t>
  </si>
  <si>
    <t>Kwh/año</t>
  </si>
  <si>
    <t>P1 (Kwh)</t>
  </si>
  <si>
    <t>P2 (Kwh)</t>
  </si>
  <si>
    <t>P3 (Kwh)</t>
  </si>
  <si>
    <t xml:space="preserve">PUNTOS CON TAR 3.1.A </t>
  </si>
  <si>
    <t xml:space="preserve">Puntos con TAR 6.1 </t>
  </si>
  <si>
    <t>ES0027700040678001FQ</t>
  </si>
  <si>
    <t>SANTANDER</t>
  </si>
  <si>
    <t>CANTABRIA</t>
  </si>
  <si>
    <t>3.0A</t>
  </si>
  <si>
    <t>6.1</t>
  </si>
  <si>
    <t>3.1A</t>
  </si>
  <si>
    <t>TORRELAVEGA</t>
  </si>
  <si>
    <t xml:space="preserve">CUP : ES0027700035180001AMOF </t>
  </si>
  <si>
    <t xml:space="preserve">CUP : ES0027700509809001DQOF </t>
  </si>
  <si>
    <t>CUP : ES0027700040260002ALOF</t>
  </si>
  <si>
    <t>F. CIENCIAS                                                         AVDA. LOS CASTROS S/N  U.F. 32</t>
  </si>
  <si>
    <t>E.T.S.I. CAMINOS                                                 AVDA. LOS CASTROS S/N   U.F. 35</t>
  </si>
  <si>
    <t>I+D+i ING. TELECOMUNICACIONES                   AVDA. LOS CASTROS S/N   U.F. 39</t>
  </si>
  <si>
    <t>E.T.S.I. INGENIEROS INDUSTRIALES Y T.          AVDA. LOS CASTROS S/N   U.F. 42</t>
  </si>
  <si>
    <t>E.T. S DE NAUTICA                                                   C/ GAMAZO S/N   U.F. 45</t>
  </si>
  <si>
    <t>F. DERECHO Y ECONÓMICAS                         AVDA. LOS CASTROS S/N   U.F. 48</t>
  </si>
  <si>
    <t>EDIFICIO INTERFACULTATIVO                       AVDA. LOS CASTROS S/N   U.F. 49</t>
  </si>
  <si>
    <t>EDIFICIO RECTORAL Y PARANINFO                    C/ SEVILLA, 6   U.F. 80</t>
  </si>
  <si>
    <t>INSTITUTO DE HIDRÁULICA AMBIENTAL           C/ ISABEL TORRES, 13   U.F. 56</t>
  </si>
  <si>
    <t>CUP: ES0027700035529005CFOF</t>
  </si>
  <si>
    <t>CUP: ES0027700035529003CMOF</t>
  </si>
  <si>
    <t>CUP: ES0027700575666001HNOF</t>
  </si>
  <si>
    <t>CUP: ES0027700035522001ZHOF</t>
  </si>
  <si>
    <t>CUP: ES0027700035529004CYOF</t>
  </si>
  <si>
    <t>CUP: ES0027700035529002CGOF</t>
  </si>
  <si>
    <t>ES0027700525347002HE</t>
  </si>
  <si>
    <t>ES0027700039566003ME</t>
  </si>
  <si>
    <t>LOCAL UNIVERSITARIO RUALASAL  C/ RUALASAL, 4 BAJO 2</t>
  </si>
  <si>
    <t xml:space="preserve">E.U. ENFERMERIA                               C/ VALDECILLA, S/N BAJO               </t>
  </si>
  <si>
    <t>EDIFICIO RECTORAL Y PARANINFO (LINEA RESERVA)                                C/ SEVILLA 6, BAJO</t>
  </si>
  <si>
    <t>E.U.I. TECNICA MINERA                                 TANOS, 254 TORRELAVEGA   U.F. 43</t>
  </si>
  <si>
    <t xml:space="preserve">CUP </t>
  </si>
  <si>
    <t>CIF</t>
  </si>
  <si>
    <t xml:space="preserve">Razón Social </t>
  </si>
  <si>
    <t xml:space="preserve">Universidad de Cantabria </t>
  </si>
  <si>
    <t xml:space="preserve">TAR </t>
  </si>
  <si>
    <t>Localidad</t>
  </si>
  <si>
    <t>Provincia</t>
  </si>
  <si>
    <t>CP</t>
  </si>
  <si>
    <t xml:space="preserve">Consumo anual por periodo (Kwh/año) </t>
  </si>
  <si>
    <t xml:space="preserve">Razón social </t>
  </si>
  <si>
    <t>Universidad de Cantabria</t>
  </si>
  <si>
    <t xml:space="preserve">Localidad </t>
  </si>
  <si>
    <t>TAR</t>
  </si>
  <si>
    <t>P1- Kwh/año</t>
  </si>
  <si>
    <t>P2- Kwh/año</t>
  </si>
  <si>
    <t>P3- Kwh/año</t>
  </si>
  <si>
    <t>P4- Kwh/año</t>
  </si>
  <si>
    <t>P5- Kwh/año</t>
  </si>
  <si>
    <t>P6- Kwh/año</t>
  </si>
  <si>
    <t>Consumo anual por periodo ( Kwh/año)</t>
  </si>
  <si>
    <t>CUP : ES0027700035692001TWOF</t>
  </si>
  <si>
    <t xml:space="preserve">CUP: ES0027700594233001WDOF </t>
  </si>
  <si>
    <t>P4 (Kwh)</t>
  </si>
  <si>
    <t>P5 (Kwh)</t>
  </si>
  <si>
    <t>P6 (Kwh)</t>
  </si>
  <si>
    <t xml:space="preserve">Kwh/año </t>
  </si>
  <si>
    <t xml:space="preserve">Consumo total (Kwh/año) </t>
  </si>
  <si>
    <t xml:space="preserve">Potencia contratada (Kw) </t>
  </si>
  <si>
    <t xml:space="preserve">lote 1- Baja Tensión </t>
  </si>
  <si>
    <t xml:space="preserve">lote 2- Media Tensión </t>
  </si>
  <si>
    <t xml:space="preserve">LOTES </t>
  </si>
  <si>
    <t xml:space="preserve">Fecha de vencimiento contratos actuales </t>
  </si>
  <si>
    <t>Fecha de vencimineto contratos actuales</t>
  </si>
  <si>
    <t>Q3918001C</t>
  </si>
  <si>
    <t xml:space="preserve">Alcance de suministro consolidado Universidad de Cantabria </t>
  </si>
  <si>
    <t>Alcance suministro Baja Tensión Universidad de  Cantabria</t>
  </si>
  <si>
    <t>Alcance de Suministro Media Tensión Universidad de Cantabria</t>
  </si>
  <si>
    <t>Detalle de consumos por periodo y mes para tarifas 6.1 y 3.1.A</t>
  </si>
  <si>
    <t xml:space="preserve">IFCA - PENDIENTE CUP </t>
  </si>
  <si>
    <t>IFCA</t>
  </si>
  <si>
    <t xml:space="preserve">IFCA- CUP PENDIENTE </t>
  </si>
  <si>
    <t>Nota: tras incremento de potencia en curso este punto se facturará con TAR 6.1</t>
  </si>
  <si>
    <t>TRES TORRES</t>
  </si>
  <si>
    <t xml:space="preserve">TRES TORRES- CUP PENDIENTE </t>
  </si>
  <si>
    <t>IFCA- AVDA. LOS CASTROS S/N  U.F. 52</t>
  </si>
  <si>
    <t xml:space="preserve">Avnda  los Castros s/n   U.F.83 </t>
  </si>
  <si>
    <t xml:space="preserve">31/01/2012 - pendiente de confirmar </t>
  </si>
  <si>
    <t xml:space="preserve">Unidad Funcional </t>
  </si>
  <si>
    <t>UF 33</t>
  </si>
  <si>
    <t>UF 43</t>
  </si>
  <si>
    <t>UF 45</t>
  </si>
  <si>
    <t>UF 80</t>
  </si>
  <si>
    <t>UF 32</t>
  </si>
  <si>
    <t>UF 35</t>
  </si>
  <si>
    <t>UF 39</t>
  </si>
  <si>
    <t>UF 42</t>
  </si>
  <si>
    <t>UF 48</t>
  </si>
  <si>
    <t>UF 49</t>
  </si>
  <si>
    <t>UF 56</t>
  </si>
  <si>
    <t>UF 52</t>
  </si>
  <si>
    <t xml:space="preserve">UF 83 </t>
  </si>
  <si>
    <t>ES0027700035180001AM0F</t>
  </si>
  <si>
    <t>ES0027700509809001DQ0F</t>
  </si>
  <si>
    <t>ES0027700035692001TW0F</t>
  </si>
  <si>
    <t>ES0027700040260002AL0F</t>
  </si>
  <si>
    <t>ES0027700035529005CF0F</t>
  </si>
  <si>
    <t>ES0027700035529003CM0F</t>
  </si>
  <si>
    <t>ES0027700575666001HN0F</t>
  </si>
  <si>
    <t>ES0027700035522001ZH0F</t>
  </si>
  <si>
    <t>ES0027700035529004CY0F</t>
  </si>
  <si>
    <t>ES0027700035529002CG0F</t>
  </si>
  <si>
    <t>ES0027700594233001WD0F</t>
  </si>
  <si>
    <t xml:space="preserve">Facultad </t>
  </si>
  <si>
    <t xml:space="preserve">Dirección punto de suministro </t>
  </si>
  <si>
    <t>AVDA. LOS CASTROS S/N  U.F. 52 (39005)</t>
  </si>
  <si>
    <t>Avnda  los Castros s/n   U.F.83  (39005)</t>
  </si>
  <si>
    <r>
      <t xml:space="preserve">      F. MEDICINA                                                          </t>
    </r>
    <r>
      <rPr>
        <sz val="12"/>
        <color indexed="10"/>
        <rFont val="Arial"/>
        <family val="2"/>
      </rPr>
      <t>C/ CARDENAL HERRERA ORIA, 2  U.F 33</t>
    </r>
  </si>
  <si>
    <t>UF 81</t>
  </si>
  <si>
    <t>UF 44</t>
  </si>
  <si>
    <t>UF 89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</si>
</sst>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,"/>
    <numFmt numFmtId="173" formatCode="0.000000"/>
    <numFmt numFmtId="174" formatCode="#,##0.0000\ &quot;€&quot;;[Red]\-#,##0.0000\ &quot;€&quot;"/>
    <numFmt numFmtId="175" formatCode="0.000"/>
    <numFmt numFmtId="176" formatCode="mmm\-yyyy"/>
    <numFmt numFmtId="177" formatCode="[$-C0A]dddd\,\ dd&quot; de &quot;mmmm&quot; de &quot;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4" fillId="16" borderId="10" xfId="0" applyFont="1" applyFill="1" applyBorder="1" applyAlignment="1" applyProtection="1">
      <alignment wrapText="1"/>
      <protection/>
    </xf>
    <xf numFmtId="0" fontId="0" fillId="24" borderId="0" xfId="0" applyFill="1" applyAlignment="1">
      <alignment/>
    </xf>
    <xf numFmtId="3" fontId="0" fillId="24" borderId="10" xfId="0" applyNumberFormat="1" applyFill="1" applyBorder="1" applyAlignment="1">
      <alignment/>
    </xf>
    <xf numFmtId="0" fontId="9" fillId="16" borderId="10" xfId="0" applyFont="1" applyFill="1" applyBorder="1" applyAlignment="1" applyProtection="1">
      <alignment wrapText="1"/>
      <protection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7" fillId="24" borderId="0" xfId="0" applyFont="1" applyFill="1" applyAlignment="1" applyProtection="1">
      <alignment/>
      <protection/>
    </xf>
    <xf numFmtId="0" fontId="7" fillId="24" borderId="11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 applyProtection="1">
      <alignment/>
      <protection/>
    </xf>
    <xf numFmtId="3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16" borderId="10" xfId="0" applyFill="1" applyBorder="1" applyAlignment="1">
      <alignment/>
    </xf>
    <xf numFmtId="0" fontId="4" fillId="16" borderId="10" xfId="0" applyFont="1" applyFill="1" applyBorder="1" applyAlignment="1">
      <alignment/>
    </xf>
    <xf numFmtId="3" fontId="0" fillId="16" borderId="10" xfId="0" applyNumberForma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0" fontId="4" fillId="16" borderId="12" xfId="0" applyFon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6" fillId="24" borderId="0" xfId="0" applyFont="1" applyFill="1" applyAlignment="1">
      <alignment/>
    </xf>
    <xf numFmtId="3" fontId="0" fillId="0" borderId="10" xfId="0" applyNumberFormat="1" applyFill="1" applyBorder="1" applyAlignment="1">
      <alignment/>
    </xf>
    <xf numFmtId="0" fontId="4" fillId="24" borderId="11" xfId="0" applyFont="1" applyFill="1" applyBorder="1" applyAlignment="1">
      <alignment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7" fillId="24" borderId="0" xfId="0" applyFont="1" applyFill="1" applyAlignment="1">
      <alignment wrapText="1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13" fillId="24" borderId="10" xfId="0" applyFont="1" applyFill="1" applyBorder="1" applyAlignment="1">
      <alignment horizontal="center" vertical="center" wrapText="1"/>
    </xf>
    <xf numFmtId="175" fontId="0" fillId="24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4" fillId="16" borderId="10" xfId="0" applyFont="1" applyFill="1" applyBorder="1" applyAlignment="1" applyProtection="1">
      <alignment horizontal="center" wrapText="1"/>
      <protection/>
    </xf>
    <xf numFmtId="0" fontId="7" fillId="24" borderId="0" xfId="0" applyFont="1" applyFill="1" applyAlignment="1">
      <alignment horizontal="right" vertical="center"/>
    </xf>
    <xf numFmtId="0" fontId="9" fillId="14" borderId="10" xfId="0" applyFont="1" applyFill="1" applyBorder="1" applyAlignment="1" applyProtection="1">
      <alignment wrapText="1"/>
      <protection/>
    </xf>
    <xf numFmtId="0" fontId="8" fillId="24" borderId="0" xfId="0" applyFont="1" applyFill="1" applyAlignment="1">
      <alignment vertical="center"/>
    </xf>
    <xf numFmtId="0" fontId="8" fillId="24" borderId="0" xfId="0" applyFont="1" applyFill="1" applyAlignment="1">
      <alignment horizontal="right" vertical="center"/>
    </xf>
    <xf numFmtId="0" fontId="8" fillId="24" borderId="0" xfId="0" applyFont="1" applyFill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/>
    </xf>
    <xf numFmtId="3" fontId="0" fillId="24" borderId="0" xfId="0" applyNumberFormat="1" applyFill="1" applyAlignment="1">
      <alignment/>
    </xf>
    <xf numFmtId="0" fontId="12" fillId="24" borderId="0" xfId="0" applyFont="1" applyFill="1" applyAlignment="1">
      <alignment/>
    </xf>
    <xf numFmtId="3" fontId="12" fillId="24" borderId="10" xfId="0" applyNumberFormat="1" applyFont="1" applyFill="1" applyBorder="1" applyAlignment="1">
      <alignment/>
    </xf>
    <xf numFmtId="9" fontId="0" fillId="24" borderId="0" xfId="54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3" fontId="9" fillId="24" borderId="0" xfId="0" applyNumberFormat="1" applyFont="1" applyFill="1" applyAlignment="1">
      <alignment horizontal="center"/>
    </xf>
    <xf numFmtId="0" fontId="7" fillId="24" borderId="10" xfId="0" applyFont="1" applyFill="1" applyBorder="1" applyAlignment="1">
      <alignment horizontal="left" vertical="center"/>
    </xf>
    <xf numFmtId="0" fontId="4" fillId="14" borderId="10" xfId="0" applyFont="1" applyFill="1" applyBorder="1" applyAlignment="1" applyProtection="1">
      <alignment wrapText="1"/>
      <protection/>
    </xf>
    <xf numFmtId="0" fontId="11" fillId="16" borderId="10" xfId="0" applyFont="1" applyFill="1" applyBorder="1" applyAlignment="1" applyProtection="1">
      <alignment wrapText="1"/>
      <protection/>
    </xf>
    <xf numFmtId="0" fontId="11" fillId="14" borderId="1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/>
    </xf>
    <xf numFmtId="0" fontId="7" fillId="24" borderId="1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/>
    </xf>
    <xf numFmtId="3" fontId="11" fillId="24" borderId="0" xfId="0" applyNumberFormat="1" applyFont="1" applyFill="1" applyAlignment="1">
      <alignment/>
    </xf>
    <xf numFmtId="0" fontId="7" fillId="24" borderId="14" xfId="0" applyFont="1" applyFill="1" applyBorder="1" applyAlignment="1">
      <alignment horizontal="center" vertical="center"/>
    </xf>
    <xf numFmtId="3" fontId="7" fillId="24" borderId="14" xfId="0" applyNumberFormat="1" applyFont="1" applyFill="1" applyBorder="1" applyAlignment="1">
      <alignment horizontal="center" vertical="center"/>
    </xf>
    <xf numFmtId="3" fontId="12" fillId="24" borderId="14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175" fontId="7" fillId="24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24" borderId="16" xfId="0" applyNumberFormat="1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/>
    </xf>
    <xf numFmtId="3" fontId="12" fillId="24" borderId="16" xfId="0" applyNumberFormat="1" applyFont="1" applyFill="1" applyBorder="1" applyAlignment="1">
      <alignment/>
    </xf>
    <xf numFmtId="0" fontId="12" fillId="24" borderId="0" xfId="0" applyFont="1" applyFill="1" applyAlignment="1">
      <alignment horizontal="left"/>
    </xf>
    <xf numFmtId="0" fontId="11" fillId="16" borderId="10" xfId="0" applyFont="1" applyFill="1" applyBorder="1" applyAlignment="1" applyProtection="1">
      <alignment horizontal="left" wrapText="1"/>
      <protection/>
    </xf>
    <xf numFmtId="0" fontId="7" fillId="24" borderId="16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/>
    </xf>
    <xf numFmtId="0" fontId="5" fillId="24" borderId="0" xfId="0" applyFont="1" applyFill="1" applyAlignment="1">
      <alignment/>
    </xf>
    <xf numFmtId="0" fontId="10" fillId="24" borderId="11" xfId="0" applyFont="1" applyFill="1" applyBorder="1" applyAlignment="1">
      <alignment horizontal="left"/>
    </xf>
    <xf numFmtId="0" fontId="15" fillId="24" borderId="0" xfId="0" applyFont="1" applyFill="1" applyAlignment="1">
      <alignment/>
    </xf>
    <xf numFmtId="0" fontId="14" fillId="24" borderId="11" xfId="0" applyFont="1" applyFill="1" applyBorder="1" applyAlignment="1">
      <alignment/>
    </xf>
    <xf numFmtId="14" fontId="7" fillId="22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/>
    </xf>
    <xf numFmtId="14" fontId="0" fillId="22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17" fillId="22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/>
    </xf>
    <xf numFmtId="3" fontId="7" fillId="24" borderId="0" xfId="0" applyNumberFormat="1" applyFont="1" applyFill="1" applyAlignment="1">
      <alignment/>
    </xf>
    <xf numFmtId="3" fontId="12" fillId="24" borderId="0" xfId="0" applyNumberFormat="1" applyFont="1" applyFill="1" applyAlignment="1">
      <alignment/>
    </xf>
    <xf numFmtId="0" fontId="12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left" vertical="center"/>
    </xf>
    <xf numFmtId="0" fontId="11" fillId="14" borderId="10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11" fillId="24" borderId="18" xfId="0" applyFont="1" applyFill="1" applyBorder="1" applyAlignment="1">
      <alignment horizontal="center" wrapText="1"/>
    </xf>
    <xf numFmtId="0" fontId="11" fillId="24" borderId="19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 wrapText="1"/>
    </xf>
    <xf numFmtId="0" fontId="4" fillId="14" borderId="10" xfId="0" applyFont="1" applyFill="1" applyBorder="1" applyAlignment="1" applyProtection="1">
      <alignment horizontal="center" wrapText="1"/>
      <protection/>
    </xf>
    <xf numFmtId="0" fontId="4" fillId="16" borderId="10" xfId="0" applyFont="1" applyFill="1" applyBorder="1" applyAlignment="1" applyProtection="1">
      <alignment horizontal="center"/>
      <protection/>
    </xf>
    <xf numFmtId="0" fontId="9" fillId="16" borderId="12" xfId="0" applyFont="1" applyFill="1" applyBorder="1" applyAlignment="1" applyProtection="1">
      <alignment horizontal="center"/>
      <protection/>
    </xf>
    <xf numFmtId="0" fontId="9" fillId="16" borderId="20" xfId="0" applyFont="1" applyFill="1" applyBorder="1" applyAlignment="1" applyProtection="1">
      <alignment horizontal="center"/>
      <protection/>
    </xf>
    <xf numFmtId="0" fontId="9" fillId="14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3" fontId="0" fillId="22" borderId="10" xfId="0" applyNumberFormat="1" applyFont="1" applyFill="1" applyBorder="1" applyAlignment="1">
      <alignment horizontal="center"/>
    </xf>
    <xf numFmtId="3" fontId="0" fillId="22" borderId="20" xfId="0" applyNumberFormat="1" applyFont="1" applyFill="1" applyBorder="1" applyAlignment="1">
      <alignment horizontal="center"/>
    </xf>
    <xf numFmtId="3" fontId="0" fillId="22" borderId="13" xfId="0" applyNumberFormat="1" applyFont="1" applyFill="1" applyBorder="1" applyAlignment="1">
      <alignment horizontal="center"/>
    </xf>
    <xf numFmtId="3" fontId="0" fillId="22" borderId="1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30</xdr:row>
      <xdr:rowOff>19050</xdr:rowOff>
    </xdr:from>
    <xdr:to>
      <xdr:col>16</xdr:col>
      <xdr:colOff>714375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0" y="6819900"/>
          <a:ext cx="1259205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El CUP ES0027700035180001AM , Facultad de Medicina; pasará en un futuro tras incremento de la potencia contratada a facturar según TAR 6.1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 IFCA y Tres Torres :  la Universidad está tramitando el alta de estos puntos.  Al término del concurso ya dispondrá de CUP. El proveedor adjudicatario ha de solicitar el mismo al cliente.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UF ( Unidad Funcional): código interno de la Universidad de Cantabria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1276350</xdr:colOff>
      <xdr:row>27</xdr:row>
      <xdr:rowOff>38100</xdr:rowOff>
    </xdr:from>
    <xdr:to>
      <xdr:col>9</xdr:col>
      <xdr:colOff>1323975</xdr:colOff>
      <xdr:row>36</xdr:row>
      <xdr:rowOff>123825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600700" y="8867775"/>
          <a:ext cx="1656397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El CUP ES0027700035180001AM, Facultad de Medicina; pasará en un futuro tras incremento de la potencia contratada a facturar según TAR 6.1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 IFCA Y TRES TORRES:  la Universidad está tramitando el alta de estos puntos.  Al término del concurso ya dispondrá de CUP. El proveedor adjudicatario ha de solicitar el mismo al cliente.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UF (Unidad Funcional): código interno de la Universidad de Cantabria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rnandv\AppData\Local\Microsoft\Windows\Temporary%20Internet%20Files\Content.Outlook\1JNQ5QKI\UC20110817%20ALCANCE%20DE%20SUMINISTRO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CONSOLIDADOS ALCANCE "/>
      <sheetName val="DETALLE BAJA TENSION"/>
      <sheetName val="DETALLE MEDIA TENSION "/>
      <sheetName val="CONSUMOS POR MES Y PERIODO MT"/>
      <sheetName val="ES0027700035692001TW"/>
      <sheetName val="ES0027700040260002AL0F"/>
      <sheetName val="ES0027700035180001AM0F"/>
      <sheetName val="ES0027700035522001ZH0F"/>
      <sheetName val="ES0027700035529002CG0F"/>
      <sheetName val="ES0027700035529003CM0F"/>
      <sheetName val="ES0027700035529004CY0F"/>
      <sheetName val="ES0027700035529005CF0F"/>
      <sheetName val="ES0027700509809001DQ0F"/>
      <sheetName val="ES0027700575666001HN0F"/>
    </sheetNames>
    <sheetDataSet>
      <sheetData sheetId="0">
        <row r="13">
          <cell r="D13" t="str">
            <v>ES0027700035180001AM0F</v>
          </cell>
          <cell r="E13" t="str">
            <v>AV CASTROS 1, U.F.33, SANTANDER, 39005, SANTANDER, CANTABRIA</v>
          </cell>
        </row>
        <row r="14">
          <cell r="D14" t="str">
            <v>ES0027700509809001DQ0F</v>
          </cell>
          <cell r="E14" t="str">
            <v>TANOS 0, S/N, U.F.43, TANOS, 39300, TORRELAVEGA, CANTABRIA</v>
          </cell>
        </row>
        <row r="15">
          <cell r="D15" t="str">
            <v>ES0027700035692001TW0F</v>
          </cell>
          <cell r="E15" t="str">
            <v>GAMAZO 0, *, U.F.45, SANTANDER, 39004, SANTANDER, CANTABRIA</v>
          </cell>
        </row>
        <row r="16">
          <cell r="D16" t="str">
            <v>ES0027700040260002AL0F</v>
          </cell>
          <cell r="E16" t="str">
            <v>SEVILLA 6, U.F.80, SANTANDER, 39001, SANTANDER, CANTABRIA</v>
          </cell>
        </row>
        <row r="17">
          <cell r="D17" t="str">
            <v>ES0027700035529005CF0F</v>
          </cell>
          <cell r="E17" t="str">
            <v>AV CASTROS 1, U.F.32, SANTANDER, 39005, SANTANDER, CANTABRIA</v>
          </cell>
        </row>
        <row r="18">
          <cell r="D18" t="str">
            <v>ES0027700035529003CM0F</v>
          </cell>
          <cell r="E18" t="str">
            <v>AV CASTROS 1, U.F.35, SANTANDER, 39005, SANTANDER, CANTABRIA</v>
          </cell>
        </row>
        <row r="19">
          <cell r="D19" t="str">
            <v>ES0027700575666001HN0F</v>
          </cell>
          <cell r="E19" t="str">
            <v>AV CASTROS 0, INGENIERIAS, SANTANDER, 39005, SANTANDER, CANTABRIA</v>
          </cell>
        </row>
        <row r="20">
          <cell r="D20" t="str">
            <v>ES0027700035522001ZH0F</v>
          </cell>
          <cell r="E20" t="str">
            <v>AV CASTROS 1, U.F.42, SANTANDER, 39005, SANTANDER, CANTABRIA</v>
          </cell>
        </row>
        <row r="21">
          <cell r="D21" t="str">
            <v>ES0027700035529004CY0F</v>
          </cell>
          <cell r="E21" t="str">
            <v>AV CASTROS 1, U.F.48, SANTANDER, 39005, SANTANDER, CANTABRIA</v>
          </cell>
        </row>
        <row r="22">
          <cell r="D22" t="str">
            <v>ES0027700035529002CG0F</v>
          </cell>
          <cell r="E22" t="str">
            <v>AV CASTROS 1, U.F.49, SANTANDER, 39005, SANTANDER, CANTABRIA</v>
          </cell>
        </row>
        <row r="23">
          <cell r="D23" t="str">
            <v>ES0027700594233001WD0F</v>
          </cell>
          <cell r="E23" t="str">
            <v> ISABEL TORRES 13, HIDRAULICA, SANTANDER, 39011, SANTANDER, CANTABRIA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8"/>
  <sheetViews>
    <sheetView tabSelected="1" zoomScale="75" zoomScaleNormal="75" zoomScalePageLayoutView="0" workbookViewId="0" topLeftCell="A1">
      <selection activeCell="D21" sqref="D21"/>
    </sheetView>
  </sheetViews>
  <sheetFormatPr defaultColWidth="16.140625" defaultRowHeight="12.75"/>
  <cols>
    <col min="1" max="1" width="10.28125" style="51" customWidth="1"/>
    <col min="2" max="2" width="16.140625" style="51" customWidth="1"/>
    <col min="3" max="3" width="42.8515625" style="78" customWidth="1"/>
    <col min="4" max="4" width="19.421875" style="78" customWidth="1"/>
    <col min="5" max="17" width="16.140625" style="51" customWidth="1"/>
    <col min="18" max="18" width="23.7109375" style="51" customWidth="1"/>
    <col min="19" max="16384" width="16.140625" style="51" customWidth="1"/>
  </cols>
  <sheetData>
    <row r="1" spans="2:18" s="82" customFormat="1" ht="51" customHeight="1" thickBot="1">
      <c r="B1" s="10" t="s">
        <v>100</v>
      </c>
      <c r="C1" s="83"/>
      <c r="D1" s="8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8" spans="6:18" ht="15">
      <c r="F8" s="101" t="s">
        <v>93</v>
      </c>
      <c r="G8" s="101"/>
      <c r="H8" s="101"/>
      <c r="I8" s="101"/>
      <c r="J8" s="101"/>
      <c r="K8" s="101"/>
      <c r="L8" s="100" t="s">
        <v>92</v>
      </c>
      <c r="M8" s="100"/>
      <c r="N8" s="100"/>
      <c r="O8" s="100"/>
      <c r="P8" s="100"/>
      <c r="Q8" s="100"/>
      <c r="R8" s="66">
        <f>SUM(R10:R25)</f>
        <v>15970782</v>
      </c>
    </row>
    <row r="9" spans="2:18" ht="46.5">
      <c r="B9" s="58" t="s">
        <v>96</v>
      </c>
      <c r="C9" s="79" t="s">
        <v>66</v>
      </c>
      <c r="D9" s="79" t="s">
        <v>113</v>
      </c>
      <c r="E9" s="58" t="s">
        <v>70</v>
      </c>
      <c r="F9" s="58" t="s">
        <v>23</v>
      </c>
      <c r="G9" s="58" t="s">
        <v>24</v>
      </c>
      <c r="H9" s="58" t="s">
        <v>25</v>
      </c>
      <c r="I9" s="58" t="s">
        <v>26</v>
      </c>
      <c r="J9" s="58" t="s">
        <v>27</v>
      </c>
      <c r="K9" s="58" t="s">
        <v>28</v>
      </c>
      <c r="L9" s="59" t="s">
        <v>30</v>
      </c>
      <c r="M9" s="59" t="s">
        <v>31</v>
      </c>
      <c r="N9" s="59" t="s">
        <v>32</v>
      </c>
      <c r="O9" s="59" t="s">
        <v>88</v>
      </c>
      <c r="P9" s="59" t="s">
        <v>89</v>
      </c>
      <c r="Q9" s="59" t="s">
        <v>90</v>
      </c>
      <c r="R9" s="59" t="s">
        <v>91</v>
      </c>
    </row>
    <row r="10" spans="2:18" ht="17.25">
      <c r="B10" s="102" t="s">
        <v>94</v>
      </c>
      <c r="C10" s="65" t="s">
        <v>35</v>
      </c>
      <c r="D10" s="56" t="s">
        <v>145</v>
      </c>
      <c r="E10" s="60" t="s">
        <v>38</v>
      </c>
      <c r="F10" s="60">
        <v>70</v>
      </c>
      <c r="G10" s="60">
        <v>70</v>
      </c>
      <c r="H10" s="60">
        <v>70</v>
      </c>
      <c r="I10" s="60"/>
      <c r="J10" s="60"/>
      <c r="K10" s="60"/>
      <c r="L10" s="70">
        <v>61193</v>
      </c>
      <c r="M10" s="61">
        <v>167633</v>
      </c>
      <c r="N10" s="62">
        <v>74564</v>
      </c>
      <c r="O10" s="63"/>
      <c r="P10" s="63"/>
      <c r="Q10" s="63"/>
      <c r="R10" s="52">
        <f>SUM(L10:Q10)</f>
        <v>303390</v>
      </c>
    </row>
    <row r="11" spans="2:18" ht="17.25">
      <c r="B11" s="103"/>
      <c r="C11" s="65" t="s">
        <v>60</v>
      </c>
      <c r="D11" s="56" t="s">
        <v>143</v>
      </c>
      <c r="E11" s="60" t="s">
        <v>38</v>
      </c>
      <c r="F11" s="60">
        <v>40</v>
      </c>
      <c r="G11" s="60">
        <v>40</v>
      </c>
      <c r="H11" s="60">
        <v>40</v>
      </c>
      <c r="I11" s="60"/>
      <c r="J11" s="60"/>
      <c r="K11" s="60"/>
      <c r="L11" s="64">
        <v>0</v>
      </c>
      <c r="M11" s="60">
        <v>2</v>
      </c>
      <c r="N11" s="60">
        <v>0</v>
      </c>
      <c r="O11" s="63"/>
      <c r="P11" s="63"/>
      <c r="Q11" s="63"/>
      <c r="R11" s="52">
        <f aca="true" t="shared" si="0" ref="R11:R25">SUM(L11:Q11)</f>
        <v>2</v>
      </c>
    </row>
    <row r="12" spans="2:18" ht="18" thickBot="1">
      <c r="B12" s="103"/>
      <c r="C12" s="80" t="s">
        <v>61</v>
      </c>
      <c r="D12" s="99" t="s">
        <v>144</v>
      </c>
      <c r="E12" s="71" t="s">
        <v>38</v>
      </c>
      <c r="F12" s="72">
        <v>41.465</v>
      </c>
      <c r="G12" s="72">
        <v>41.465</v>
      </c>
      <c r="H12" s="72">
        <v>41.465</v>
      </c>
      <c r="I12" s="72"/>
      <c r="J12" s="72"/>
      <c r="K12" s="72"/>
      <c r="L12" s="73">
        <v>3512</v>
      </c>
      <c r="M12" s="74">
        <v>7481</v>
      </c>
      <c r="N12" s="75">
        <v>2510</v>
      </c>
      <c r="O12" s="76"/>
      <c r="P12" s="76"/>
      <c r="Q12" s="76"/>
      <c r="R12" s="77">
        <f t="shared" si="0"/>
        <v>13503</v>
      </c>
    </row>
    <row r="13" spans="2:18" ht="18" customHeight="1">
      <c r="B13" s="104" t="s">
        <v>95</v>
      </c>
      <c r="C13" s="81" t="s">
        <v>127</v>
      </c>
      <c r="D13" s="81" t="s">
        <v>114</v>
      </c>
      <c r="E13" s="67" t="s">
        <v>40</v>
      </c>
      <c r="F13" s="67">
        <v>270</v>
      </c>
      <c r="G13" s="67">
        <v>270</v>
      </c>
      <c r="H13" s="67">
        <v>270</v>
      </c>
      <c r="I13" s="67"/>
      <c r="J13" s="67"/>
      <c r="K13" s="67"/>
      <c r="L13" s="68">
        <v>374604</v>
      </c>
      <c r="M13" s="68">
        <v>679983</v>
      </c>
      <c r="N13" s="68">
        <v>597889</v>
      </c>
      <c r="O13" s="68"/>
      <c r="P13" s="68"/>
      <c r="Q13" s="68"/>
      <c r="R13" s="69">
        <f t="shared" si="0"/>
        <v>1652476</v>
      </c>
    </row>
    <row r="14" spans="2:18" ht="17.25">
      <c r="B14" s="104"/>
      <c r="C14" s="65" t="s">
        <v>128</v>
      </c>
      <c r="D14" s="65" t="s">
        <v>115</v>
      </c>
      <c r="E14" s="60" t="s">
        <v>40</v>
      </c>
      <c r="F14" s="60">
        <v>190</v>
      </c>
      <c r="G14" s="60">
        <v>190</v>
      </c>
      <c r="H14" s="60">
        <v>200</v>
      </c>
      <c r="I14" s="60"/>
      <c r="J14" s="60"/>
      <c r="K14" s="60"/>
      <c r="L14" s="62">
        <v>94038</v>
      </c>
      <c r="M14" s="62">
        <v>164927</v>
      </c>
      <c r="N14" s="62">
        <v>140891</v>
      </c>
      <c r="O14" s="62"/>
      <c r="P14" s="62"/>
      <c r="Q14" s="62"/>
      <c r="R14" s="52">
        <f t="shared" si="0"/>
        <v>399856</v>
      </c>
    </row>
    <row r="15" spans="2:18" ht="17.25">
      <c r="B15" s="104"/>
      <c r="C15" s="65" t="s">
        <v>129</v>
      </c>
      <c r="D15" s="65" t="s">
        <v>116</v>
      </c>
      <c r="E15" s="60" t="s">
        <v>40</v>
      </c>
      <c r="F15" s="60">
        <v>115</v>
      </c>
      <c r="G15" s="60">
        <v>115</v>
      </c>
      <c r="H15" s="60">
        <v>140</v>
      </c>
      <c r="I15" s="60"/>
      <c r="J15" s="60"/>
      <c r="K15" s="60"/>
      <c r="L15" s="62">
        <v>69919</v>
      </c>
      <c r="M15" s="62">
        <v>121281</v>
      </c>
      <c r="N15" s="62">
        <v>75033</v>
      </c>
      <c r="O15" s="62"/>
      <c r="P15" s="62"/>
      <c r="Q15" s="62"/>
      <c r="R15" s="52">
        <f t="shared" si="0"/>
        <v>266233</v>
      </c>
    </row>
    <row r="16" spans="2:18" ht="18" thickBot="1">
      <c r="B16" s="104"/>
      <c r="C16" s="80" t="s">
        <v>130</v>
      </c>
      <c r="D16" s="80" t="s">
        <v>117</v>
      </c>
      <c r="E16" s="71" t="s">
        <v>40</v>
      </c>
      <c r="F16" s="71">
        <v>110</v>
      </c>
      <c r="G16" s="71">
        <v>110</v>
      </c>
      <c r="H16" s="71">
        <v>120</v>
      </c>
      <c r="I16" s="71"/>
      <c r="J16" s="71"/>
      <c r="K16" s="71"/>
      <c r="L16" s="75">
        <v>97820</v>
      </c>
      <c r="M16" s="75">
        <v>182398</v>
      </c>
      <c r="N16" s="75">
        <v>159991</v>
      </c>
      <c r="O16" s="75"/>
      <c r="P16" s="75"/>
      <c r="Q16" s="75"/>
      <c r="R16" s="77">
        <f t="shared" si="0"/>
        <v>440209</v>
      </c>
    </row>
    <row r="17" spans="2:18" ht="17.25">
      <c r="B17" s="104"/>
      <c r="C17" s="81" t="s">
        <v>131</v>
      </c>
      <c r="D17" s="81" t="s">
        <v>118</v>
      </c>
      <c r="E17" s="67" t="s">
        <v>39</v>
      </c>
      <c r="F17" s="67">
        <v>451</v>
      </c>
      <c r="G17" s="67">
        <v>451</v>
      </c>
      <c r="H17" s="67">
        <v>451</v>
      </c>
      <c r="I17" s="67">
        <v>451</v>
      </c>
      <c r="J17" s="67">
        <v>451</v>
      </c>
      <c r="K17" s="67">
        <v>451</v>
      </c>
      <c r="L17" s="68">
        <v>158243</v>
      </c>
      <c r="M17" s="68">
        <v>180016</v>
      </c>
      <c r="N17" s="68">
        <v>136681</v>
      </c>
      <c r="O17" s="68">
        <v>205361</v>
      </c>
      <c r="P17" s="68">
        <v>194218</v>
      </c>
      <c r="Q17" s="68">
        <v>1269249</v>
      </c>
      <c r="R17" s="69">
        <f t="shared" si="0"/>
        <v>2143768</v>
      </c>
    </row>
    <row r="18" spans="2:18" ht="17.25">
      <c r="B18" s="104"/>
      <c r="C18" s="65" t="s">
        <v>132</v>
      </c>
      <c r="D18" s="65" t="s">
        <v>119</v>
      </c>
      <c r="E18" s="60" t="s">
        <v>39</v>
      </c>
      <c r="F18" s="60">
        <v>451</v>
      </c>
      <c r="G18" s="60">
        <v>451</v>
      </c>
      <c r="H18" s="60">
        <v>451</v>
      </c>
      <c r="I18" s="60">
        <v>451</v>
      </c>
      <c r="J18" s="60">
        <v>451</v>
      </c>
      <c r="K18" s="60">
        <v>451</v>
      </c>
      <c r="L18" s="62">
        <v>191358</v>
      </c>
      <c r="M18" s="62">
        <v>201425</v>
      </c>
      <c r="N18" s="62">
        <v>166292</v>
      </c>
      <c r="O18" s="62">
        <v>247085</v>
      </c>
      <c r="P18" s="62">
        <v>289069</v>
      </c>
      <c r="Q18" s="62">
        <v>727303</v>
      </c>
      <c r="R18" s="52">
        <f t="shared" si="0"/>
        <v>1822532</v>
      </c>
    </row>
    <row r="19" spans="2:18" ht="17.25">
      <c r="B19" s="104"/>
      <c r="C19" s="65" t="s">
        <v>133</v>
      </c>
      <c r="D19" s="65" t="s">
        <v>120</v>
      </c>
      <c r="E19" s="60" t="s">
        <v>39</v>
      </c>
      <c r="F19" s="60">
        <v>350</v>
      </c>
      <c r="G19" s="60">
        <v>350</v>
      </c>
      <c r="H19" s="60">
        <v>350</v>
      </c>
      <c r="I19" s="60">
        <v>350</v>
      </c>
      <c r="J19" s="60">
        <v>350</v>
      </c>
      <c r="K19" s="60">
        <v>451</v>
      </c>
      <c r="L19" s="62">
        <v>54261</v>
      </c>
      <c r="M19" s="62">
        <v>62179</v>
      </c>
      <c r="N19" s="62">
        <v>38187</v>
      </c>
      <c r="O19" s="62">
        <v>59151</v>
      </c>
      <c r="P19" s="62">
        <v>78493</v>
      </c>
      <c r="Q19" s="62">
        <v>262478</v>
      </c>
      <c r="R19" s="52">
        <f t="shared" si="0"/>
        <v>554749</v>
      </c>
    </row>
    <row r="20" spans="2:18" ht="17.25">
      <c r="B20" s="104"/>
      <c r="C20" s="65" t="s">
        <v>134</v>
      </c>
      <c r="D20" s="65" t="s">
        <v>121</v>
      </c>
      <c r="E20" s="60" t="s">
        <v>39</v>
      </c>
      <c r="F20" s="60">
        <v>451</v>
      </c>
      <c r="G20" s="60">
        <v>451</v>
      </c>
      <c r="H20" s="60">
        <v>451</v>
      </c>
      <c r="I20" s="60">
        <v>451</v>
      </c>
      <c r="J20" s="60">
        <v>451</v>
      </c>
      <c r="K20" s="60">
        <v>451</v>
      </c>
      <c r="L20" s="62">
        <v>148144</v>
      </c>
      <c r="M20" s="62">
        <v>171269</v>
      </c>
      <c r="N20" s="62">
        <v>111903</v>
      </c>
      <c r="O20" s="62">
        <v>175817</v>
      </c>
      <c r="P20" s="62">
        <v>237297</v>
      </c>
      <c r="Q20" s="62">
        <v>514063</v>
      </c>
      <c r="R20" s="52">
        <f t="shared" si="0"/>
        <v>1358493</v>
      </c>
    </row>
    <row r="21" spans="2:18" ht="17.25">
      <c r="B21" s="104"/>
      <c r="C21" s="65" t="s">
        <v>135</v>
      </c>
      <c r="D21" s="65" t="s">
        <v>122</v>
      </c>
      <c r="E21" s="60" t="s">
        <v>39</v>
      </c>
      <c r="F21" s="60">
        <v>375</v>
      </c>
      <c r="G21" s="60">
        <v>375</v>
      </c>
      <c r="H21" s="60">
        <v>375</v>
      </c>
      <c r="I21" s="60">
        <v>375</v>
      </c>
      <c r="J21" s="60">
        <v>375</v>
      </c>
      <c r="K21" s="60">
        <v>468</v>
      </c>
      <c r="L21" s="62">
        <v>182015</v>
      </c>
      <c r="M21" s="62">
        <v>207188</v>
      </c>
      <c r="N21" s="62">
        <v>143183</v>
      </c>
      <c r="O21" s="62">
        <v>211831</v>
      </c>
      <c r="P21" s="62">
        <v>281885</v>
      </c>
      <c r="Q21" s="62">
        <v>542273</v>
      </c>
      <c r="R21" s="52">
        <f t="shared" si="0"/>
        <v>1568375</v>
      </c>
    </row>
    <row r="22" spans="2:18" ht="17.25">
      <c r="B22" s="104"/>
      <c r="C22" s="65" t="s">
        <v>136</v>
      </c>
      <c r="D22" s="65" t="s">
        <v>123</v>
      </c>
      <c r="E22" s="60" t="s">
        <v>39</v>
      </c>
      <c r="F22" s="60">
        <v>350</v>
      </c>
      <c r="G22" s="60">
        <v>350</v>
      </c>
      <c r="H22" s="60">
        <v>350</v>
      </c>
      <c r="I22" s="60">
        <v>350</v>
      </c>
      <c r="J22" s="60">
        <v>350</v>
      </c>
      <c r="K22" s="60">
        <v>468</v>
      </c>
      <c r="L22" s="62">
        <v>164418</v>
      </c>
      <c r="M22" s="62">
        <v>186038</v>
      </c>
      <c r="N22" s="62">
        <v>121260</v>
      </c>
      <c r="O22" s="62">
        <v>190104</v>
      </c>
      <c r="P22" s="62">
        <v>247376</v>
      </c>
      <c r="Q22" s="62">
        <v>632967</v>
      </c>
      <c r="R22" s="52">
        <f t="shared" si="0"/>
        <v>1542163</v>
      </c>
    </row>
    <row r="23" spans="2:18" ht="17.25">
      <c r="B23" s="104"/>
      <c r="C23" s="65" t="s">
        <v>137</v>
      </c>
      <c r="D23" s="65" t="s">
        <v>124</v>
      </c>
      <c r="E23" s="60" t="s">
        <v>39</v>
      </c>
      <c r="F23" s="60">
        <v>1500</v>
      </c>
      <c r="G23" s="60">
        <v>1500</v>
      </c>
      <c r="H23" s="60">
        <v>1500</v>
      </c>
      <c r="I23" s="60">
        <v>1500</v>
      </c>
      <c r="J23" s="60">
        <v>1500</v>
      </c>
      <c r="K23" s="60">
        <v>1500</v>
      </c>
      <c r="L23" s="62">
        <v>131023</v>
      </c>
      <c r="M23" s="62">
        <v>221461</v>
      </c>
      <c r="N23" s="62">
        <v>101451</v>
      </c>
      <c r="O23" s="62">
        <v>185994</v>
      </c>
      <c r="P23" s="62">
        <v>231495</v>
      </c>
      <c r="Q23" s="62">
        <v>973577</v>
      </c>
      <c r="R23" s="52">
        <f t="shared" si="0"/>
        <v>1845001</v>
      </c>
    </row>
    <row r="24" spans="2:18" ht="17.25">
      <c r="B24" s="104"/>
      <c r="C24" s="93" t="s">
        <v>105</v>
      </c>
      <c r="D24" s="93" t="s">
        <v>125</v>
      </c>
      <c r="E24" s="60" t="s">
        <v>39</v>
      </c>
      <c r="F24" s="91">
        <v>300</v>
      </c>
      <c r="G24" s="91">
        <v>300</v>
      </c>
      <c r="H24" s="91">
        <v>300</v>
      </c>
      <c r="I24" s="91">
        <v>300</v>
      </c>
      <c r="J24" s="91">
        <v>300</v>
      </c>
      <c r="K24" s="91">
        <v>451</v>
      </c>
      <c r="L24" s="62">
        <v>174850</v>
      </c>
      <c r="M24" s="62">
        <v>254955</v>
      </c>
      <c r="N24" s="62">
        <v>121155</v>
      </c>
      <c r="O24" s="62">
        <v>227633</v>
      </c>
      <c r="P24" s="62">
        <v>290001</v>
      </c>
      <c r="Q24" s="62">
        <v>641435</v>
      </c>
      <c r="R24" s="52">
        <f t="shared" si="0"/>
        <v>1710029</v>
      </c>
    </row>
    <row r="25" spans="2:18" ht="17.25">
      <c r="B25" s="104"/>
      <c r="C25" s="94" t="s">
        <v>108</v>
      </c>
      <c r="D25" s="94" t="s">
        <v>126</v>
      </c>
      <c r="E25" s="60" t="s">
        <v>39</v>
      </c>
      <c r="F25" s="91">
        <v>300</v>
      </c>
      <c r="G25" s="91">
        <v>300</v>
      </c>
      <c r="H25" s="91">
        <v>300</v>
      </c>
      <c r="I25" s="91">
        <v>300</v>
      </c>
      <c r="J25" s="91">
        <v>300</v>
      </c>
      <c r="K25" s="91">
        <v>451</v>
      </c>
      <c r="L25" s="62">
        <v>34235</v>
      </c>
      <c r="M25" s="62">
        <v>39230</v>
      </c>
      <c r="N25" s="62">
        <v>24093</v>
      </c>
      <c r="O25" s="62">
        <v>37319</v>
      </c>
      <c r="P25" s="62">
        <v>49523</v>
      </c>
      <c r="Q25" s="62">
        <v>165603</v>
      </c>
      <c r="R25" s="52">
        <f t="shared" si="0"/>
        <v>350003</v>
      </c>
    </row>
    <row r="27" spans="12:17" ht="15">
      <c r="L27" s="96"/>
      <c r="M27" s="96"/>
      <c r="N27" s="96"/>
      <c r="O27" s="96"/>
      <c r="P27" s="96"/>
      <c r="Q27" s="96"/>
    </row>
    <row r="28" spans="12:17" ht="15">
      <c r="L28" s="96"/>
      <c r="M28" s="96"/>
      <c r="N28" s="96"/>
      <c r="O28" s="96"/>
      <c r="P28" s="96"/>
      <c r="Q28" s="96"/>
    </row>
  </sheetData>
  <sheetProtection/>
  <mergeCells count="4">
    <mergeCell ref="L8:Q8"/>
    <mergeCell ref="F8:K8"/>
    <mergeCell ref="B10:B12"/>
    <mergeCell ref="B13:B25"/>
  </mergeCells>
  <printOptions/>
  <pageMargins left="0.3937007874015748" right="0.3937007874015748" top="0.7874015748031497" bottom="0.3937007874015748" header="0" footer="0.1968503937007874"/>
  <pageSetup fitToHeight="1" fitToWidth="1" horizontalDpi="600" verticalDpi="600" orientation="landscape" paperSize="8" scale="63" r:id="rId3"/>
  <headerFooter alignWithMargins="0">
    <oddHeader>&amp;L&amp;G&amp;C&amp;"Arial,Negrita"&amp;26ALCANCE DE SUMINISTRO CONSOLIDADO UNIVERSIDAD DE CANTABRIA</oddHeader>
    <oddFooter>&amp;C&amp;8&amp;P&amp;R&amp;6&amp;F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0"/>
  <sheetViews>
    <sheetView zoomScalePageLayoutView="0" workbookViewId="0" topLeftCell="E1">
      <selection activeCell="P10" sqref="P10"/>
    </sheetView>
  </sheetViews>
  <sheetFormatPr defaultColWidth="9.140625" defaultRowHeight="12.75"/>
  <cols>
    <col min="1" max="1" width="5.421875" style="2" customWidth="1"/>
    <col min="2" max="2" width="29.57421875" style="2" customWidth="1"/>
    <col min="3" max="3" width="29.421875" style="2" customWidth="1"/>
    <col min="4" max="4" width="19.00390625" style="2" customWidth="1"/>
    <col min="5" max="5" width="26.8515625" style="2" customWidth="1"/>
    <col min="6" max="6" width="20.8515625" style="2" customWidth="1"/>
    <col min="7" max="7" width="20.421875" style="2" customWidth="1"/>
    <col min="8" max="8" width="19.00390625" style="2" customWidth="1"/>
    <col min="9" max="10" width="20.00390625" style="2" customWidth="1"/>
    <col min="11" max="12" width="12.28125" style="2" customWidth="1"/>
    <col min="13" max="13" width="13.00390625" style="2" customWidth="1"/>
    <col min="14" max="14" width="11.140625" style="2" customWidth="1"/>
    <col min="15" max="15" width="9.140625" style="2" customWidth="1"/>
    <col min="16" max="16" width="11.00390625" style="2" customWidth="1"/>
    <col min="17" max="17" width="14.8515625" style="2" customWidth="1"/>
    <col min="18" max="18" width="10.28125" style="2" customWidth="1"/>
    <col min="19" max="16384" width="9.140625" style="2" customWidth="1"/>
  </cols>
  <sheetData>
    <row r="1" spans="2:17" ht="23.25" thickBot="1">
      <c r="B1" s="11" t="s">
        <v>101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ht="12.75">
      <c r="B2" s="22"/>
    </row>
    <row r="5" spans="11:13" ht="12.75" customHeight="1">
      <c r="K5" s="13"/>
      <c r="L5" s="13"/>
      <c r="M5" s="13"/>
    </row>
    <row r="6" spans="2:17" ht="57.75" customHeight="1">
      <c r="B6" s="13"/>
      <c r="C6" s="13"/>
      <c r="D6" s="13"/>
      <c r="E6" s="13"/>
      <c r="F6" s="13"/>
      <c r="G6" s="13"/>
      <c r="H6" s="13"/>
      <c r="I6" s="13"/>
      <c r="J6" s="13"/>
      <c r="K6" s="106" t="s">
        <v>22</v>
      </c>
      <c r="L6" s="106"/>
      <c r="M6" s="106"/>
      <c r="N6" s="105" t="s">
        <v>74</v>
      </c>
      <c r="O6" s="105"/>
      <c r="P6" s="105"/>
      <c r="Q6" s="50">
        <f>SUM(Q8:Q10)</f>
        <v>316895</v>
      </c>
    </row>
    <row r="7" spans="2:17" ht="45.75" customHeight="1">
      <c r="B7" s="1" t="s">
        <v>66</v>
      </c>
      <c r="C7" s="1" t="s">
        <v>21</v>
      </c>
      <c r="D7" s="43" t="s">
        <v>67</v>
      </c>
      <c r="E7" s="1" t="s">
        <v>68</v>
      </c>
      <c r="F7" s="1" t="s">
        <v>71</v>
      </c>
      <c r="G7" s="1" t="s">
        <v>72</v>
      </c>
      <c r="H7" s="1" t="s">
        <v>73</v>
      </c>
      <c r="I7" s="1" t="s">
        <v>70</v>
      </c>
      <c r="J7" s="1" t="s">
        <v>97</v>
      </c>
      <c r="K7" s="1" t="s">
        <v>23</v>
      </c>
      <c r="L7" s="1" t="s">
        <v>24</v>
      </c>
      <c r="M7" s="1" t="s">
        <v>25</v>
      </c>
      <c r="N7" s="57" t="s">
        <v>30</v>
      </c>
      <c r="O7" s="57" t="s">
        <v>31</v>
      </c>
      <c r="P7" s="57" t="s">
        <v>32</v>
      </c>
      <c r="Q7" s="57" t="s">
        <v>6</v>
      </c>
    </row>
    <row r="8" spans="2:17" s="25" customFormat="1" ht="22.5">
      <c r="B8" s="26" t="s">
        <v>35</v>
      </c>
      <c r="C8" s="37" t="s">
        <v>63</v>
      </c>
      <c r="D8" s="26" t="s">
        <v>99</v>
      </c>
      <c r="E8" s="42" t="s">
        <v>69</v>
      </c>
      <c r="F8" s="26" t="s">
        <v>36</v>
      </c>
      <c r="G8" s="26" t="s">
        <v>37</v>
      </c>
      <c r="H8" s="26">
        <v>39011</v>
      </c>
      <c r="I8" s="27" t="s">
        <v>38</v>
      </c>
      <c r="J8" s="88">
        <v>40939</v>
      </c>
      <c r="K8" s="26">
        <v>70</v>
      </c>
      <c r="L8" s="26">
        <v>70</v>
      </c>
      <c r="M8" s="26">
        <v>70</v>
      </c>
      <c r="N8" s="39">
        <v>61193</v>
      </c>
      <c r="O8" s="40">
        <v>167633</v>
      </c>
      <c r="P8" s="41">
        <v>74564</v>
      </c>
      <c r="Q8" s="41">
        <f>N8+O8+P8</f>
        <v>303390</v>
      </c>
    </row>
    <row r="9" spans="2:17" ht="33.75">
      <c r="B9" s="27" t="s">
        <v>60</v>
      </c>
      <c r="C9" s="37" t="s">
        <v>64</v>
      </c>
      <c r="D9" s="26" t="s">
        <v>99</v>
      </c>
      <c r="E9" s="42" t="s">
        <v>69</v>
      </c>
      <c r="F9" s="26" t="s">
        <v>36</v>
      </c>
      <c r="G9" s="26" t="s">
        <v>37</v>
      </c>
      <c r="H9" s="26">
        <v>39001</v>
      </c>
      <c r="I9" s="27" t="s">
        <v>38</v>
      </c>
      <c r="J9" s="88">
        <v>40939</v>
      </c>
      <c r="K9" s="26">
        <v>40</v>
      </c>
      <c r="L9" s="26">
        <v>40</v>
      </c>
      <c r="M9" s="26">
        <v>40</v>
      </c>
      <c r="N9" s="26">
        <v>0</v>
      </c>
      <c r="O9" s="26">
        <v>2</v>
      </c>
      <c r="P9" s="26">
        <v>0</v>
      </c>
      <c r="Q9" s="41">
        <f>N9+O9+P9</f>
        <v>2</v>
      </c>
    </row>
    <row r="10" spans="2:17" ht="22.5">
      <c r="B10" s="27" t="s">
        <v>61</v>
      </c>
      <c r="C10" s="37" t="s">
        <v>62</v>
      </c>
      <c r="D10" s="26" t="s">
        <v>99</v>
      </c>
      <c r="E10" s="42" t="s">
        <v>69</v>
      </c>
      <c r="F10" s="26" t="s">
        <v>36</v>
      </c>
      <c r="G10" s="26" t="s">
        <v>37</v>
      </c>
      <c r="H10" s="26">
        <v>39001</v>
      </c>
      <c r="I10" s="27" t="s">
        <v>38</v>
      </c>
      <c r="J10" s="88">
        <v>40939</v>
      </c>
      <c r="K10" s="38">
        <v>41.465</v>
      </c>
      <c r="L10" s="38">
        <v>41.465</v>
      </c>
      <c r="M10" s="38">
        <v>41.465</v>
      </c>
      <c r="N10" s="40">
        <v>3512</v>
      </c>
      <c r="O10" s="40">
        <v>7481</v>
      </c>
      <c r="P10" s="41">
        <v>2510</v>
      </c>
      <c r="Q10" s="41">
        <f>N10+O10+P10</f>
        <v>13503</v>
      </c>
    </row>
    <row r="20" ht="12.75">
      <c r="Q20" s="50"/>
    </row>
  </sheetData>
  <sheetProtection/>
  <mergeCells count="2">
    <mergeCell ref="N6:P6"/>
    <mergeCell ref="K6:M6"/>
  </mergeCells>
  <printOptions/>
  <pageMargins left="0.3937007874015748" right="0.3937007874015748" top="0.7874015748031497" bottom="0.3937007874015748" header="0" footer="0.1968503937007874"/>
  <pageSetup fitToHeight="1" fitToWidth="1" horizontalDpi="600" verticalDpi="600" orientation="landscape" paperSize="8" scale="69" r:id="rId2"/>
  <headerFooter alignWithMargins="0">
    <oddHeader>&amp;L&amp;G&amp;C&amp;"Arial,Negrita"&amp;26ALCANCE SUMINISTRO BAJA TENSIÓN UNIVERSIDAD DE CANTABRIA</oddHeader>
    <oddFooter>&amp;C&amp;8&amp;P&amp;R&amp;6&amp;F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75" zoomScaleNormal="75" zoomScalePageLayoutView="0" workbookViewId="0" topLeftCell="A10">
      <selection activeCell="C25" sqref="C25"/>
    </sheetView>
  </sheetViews>
  <sheetFormatPr defaultColWidth="11.28125" defaultRowHeight="12.75"/>
  <cols>
    <col min="1" max="1" width="11.28125" style="5" customWidth="1"/>
    <col min="2" max="2" width="53.57421875" style="5" customWidth="1"/>
    <col min="3" max="3" width="50.421875" style="5" customWidth="1"/>
    <col min="4" max="4" width="60.57421875" style="5" customWidth="1"/>
    <col min="5" max="5" width="21.57421875" style="5" customWidth="1"/>
    <col min="6" max="7" width="31.00390625" style="5" customWidth="1"/>
    <col min="8" max="8" width="30.28125" style="5" customWidth="1"/>
    <col min="9" max="9" width="22.8515625" style="5" customWidth="1"/>
    <col min="10" max="10" width="21.140625" style="5" customWidth="1"/>
    <col min="11" max="11" width="30.7109375" style="5" customWidth="1"/>
    <col min="12" max="12" width="20.140625" style="5" customWidth="1"/>
    <col min="13" max="13" width="21.8515625" style="5" customWidth="1"/>
    <col min="14" max="14" width="21.7109375" style="5" customWidth="1"/>
    <col min="15" max="16" width="21.8515625" style="5" customWidth="1"/>
    <col min="17" max="23" width="21.421875" style="5" customWidth="1"/>
    <col min="24" max="24" width="23.8515625" style="5" customWidth="1"/>
    <col min="25" max="25" width="22.140625" style="5" customWidth="1"/>
    <col min="26" max="26" width="19.00390625" style="5" customWidth="1"/>
    <col min="27" max="16384" width="11.28125" style="5" customWidth="1"/>
  </cols>
  <sheetData>
    <row r="1" spans="2:24" ht="66" customHeight="1" thickBot="1">
      <c r="B1" s="10" t="s">
        <v>102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ht="17.25">
      <c r="B2" s="6"/>
    </row>
    <row r="9" spans="2:23" ht="17.25">
      <c r="B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4" ht="17.25">
      <c r="B10" s="8"/>
      <c r="C10" s="8"/>
      <c r="D10" s="8"/>
      <c r="E10" s="8"/>
      <c r="F10" s="8"/>
      <c r="G10" s="8"/>
      <c r="H10" s="8"/>
      <c r="I10" s="8"/>
      <c r="J10" s="8"/>
      <c r="K10" s="8"/>
      <c r="L10" s="107" t="s">
        <v>22</v>
      </c>
      <c r="M10" s="108"/>
      <c r="N10" s="108"/>
      <c r="O10" s="108"/>
      <c r="P10" s="108"/>
      <c r="Q10" s="108"/>
      <c r="R10" s="109" t="s">
        <v>85</v>
      </c>
      <c r="S10" s="109"/>
      <c r="T10" s="109"/>
      <c r="U10" s="109"/>
      <c r="V10" s="109"/>
      <c r="W10" s="109"/>
      <c r="X10" s="55">
        <f>SUM(X12:X24)</f>
        <v>15653887</v>
      </c>
    </row>
    <row r="11" spans="2:24" ht="66" customHeight="1">
      <c r="B11" s="4" t="s">
        <v>66</v>
      </c>
      <c r="C11" s="4" t="s">
        <v>138</v>
      </c>
      <c r="D11" s="4" t="s">
        <v>139</v>
      </c>
      <c r="E11" s="4" t="s">
        <v>67</v>
      </c>
      <c r="F11" s="4" t="s">
        <v>75</v>
      </c>
      <c r="G11" s="4" t="s">
        <v>77</v>
      </c>
      <c r="H11" s="4" t="s">
        <v>72</v>
      </c>
      <c r="I11" s="4" t="s">
        <v>73</v>
      </c>
      <c r="J11" s="4" t="s">
        <v>78</v>
      </c>
      <c r="K11" s="4" t="s">
        <v>98</v>
      </c>
      <c r="L11" s="4" t="s">
        <v>23</v>
      </c>
      <c r="M11" s="4" t="s">
        <v>24</v>
      </c>
      <c r="N11" s="4" t="s">
        <v>25</v>
      </c>
      <c r="O11" s="4" t="s">
        <v>26</v>
      </c>
      <c r="P11" s="4" t="s">
        <v>27</v>
      </c>
      <c r="Q11" s="4" t="s">
        <v>28</v>
      </c>
      <c r="R11" s="45" t="s">
        <v>79</v>
      </c>
      <c r="S11" s="45" t="s">
        <v>80</v>
      </c>
      <c r="T11" s="45" t="s">
        <v>81</v>
      </c>
      <c r="U11" s="45" t="s">
        <v>82</v>
      </c>
      <c r="V11" s="45" t="s">
        <v>83</v>
      </c>
      <c r="W11" s="45" t="s">
        <v>84</v>
      </c>
      <c r="X11" s="45" t="s">
        <v>29</v>
      </c>
    </row>
    <row r="12" spans="1:24" s="48" customFormat="1" ht="30">
      <c r="A12" s="47"/>
      <c r="B12" s="56" t="s">
        <v>131</v>
      </c>
      <c r="C12" s="35" t="s">
        <v>45</v>
      </c>
      <c r="D12" s="35" t="str">
        <f>VLOOKUP(B12,'[1]DATOS CONSOLIDADOS ALCANCE '!$D$13:$E$23,2,0)</f>
        <v>AV CASTROS 1, U.F.32, SANTANDER, 39005, SANTANDER, CANTABRIA</v>
      </c>
      <c r="E12" s="60" t="s">
        <v>99</v>
      </c>
      <c r="F12" s="54" t="s">
        <v>76</v>
      </c>
      <c r="G12" s="29" t="s">
        <v>36</v>
      </c>
      <c r="H12" s="29" t="s">
        <v>37</v>
      </c>
      <c r="I12" s="29">
        <v>39005</v>
      </c>
      <c r="J12" s="29" t="s">
        <v>39</v>
      </c>
      <c r="K12" s="86">
        <v>40939</v>
      </c>
      <c r="L12" s="29">
        <v>451</v>
      </c>
      <c r="M12" s="29">
        <v>451</v>
      </c>
      <c r="N12" s="29">
        <v>451</v>
      </c>
      <c r="O12" s="29">
        <v>451</v>
      </c>
      <c r="P12" s="29">
        <v>451</v>
      </c>
      <c r="Q12" s="29">
        <v>451</v>
      </c>
      <c r="R12" s="49">
        <v>158243</v>
      </c>
      <c r="S12" s="49">
        <v>180016</v>
      </c>
      <c r="T12" s="49">
        <v>136681</v>
      </c>
      <c r="U12" s="49">
        <v>205361</v>
      </c>
      <c r="V12" s="49">
        <v>194218</v>
      </c>
      <c r="W12" s="49">
        <v>1269249</v>
      </c>
      <c r="X12" s="49">
        <f>SUM(R12:W12)</f>
        <v>2143768</v>
      </c>
    </row>
    <row r="13" spans="1:25" s="30" customFormat="1" ht="30">
      <c r="A13" s="44"/>
      <c r="B13" s="28" t="s">
        <v>127</v>
      </c>
      <c r="C13" s="97" t="s">
        <v>142</v>
      </c>
      <c r="D13" s="97" t="str">
        <f>VLOOKUP(B13,'[1]DATOS CONSOLIDADOS ALCANCE '!$D$13:$E$23,2,0)</f>
        <v>AV CASTROS 1, U.F.33, SANTANDER, 39005, SANTANDER, CANTABRIA</v>
      </c>
      <c r="E13" s="60" t="s">
        <v>99</v>
      </c>
      <c r="F13" s="54" t="s">
        <v>76</v>
      </c>
      <c r="G13" s="29" t="s">
        <v>36</v>
      </c>
      <c r="H13" s="29" t="s">
        <v>37</v>
      </c>
      <c r="I13" s="98">
        <v>39005</v>
      </c>
      <c r="J13" s="29" t="s">
        <v>40</v>
      </c>
      <c r="K13" s="86">
        <v>40939</v>
      </c>
      <c r="L13" s="29">
        <v>270</v>
      </c>
      <c r="M13" s="29">
        <v>270</v>
      </c>
      <c r="N13" s="29">
        <v>270</v>
      </c>
      <c r="O13" s="29"/>
      <c r="P13" s="29"/>
      <c r="Q13" s="29"/>
      <c r="R13" s="49">
        <v>374604</v>
      </c>
      <c r="S13" s="49">
        <v>679983</v>
      </c>
      <c r="T13" s="49">
        <v>597889</v>
      </c>
      <c r="U13" s="49"/>
      <c r="V13" s="49"/>
      <c r="W13" s="49"/>
      <c r="X13" s="49">
        <f aca="true" t="shared" si="0" ref="X13:X24">SUM(R13:W13)</f>
        <v>1652476</v>
      </c>
      <c r="Y13" s="48"/>
    </row>
    <row r="14" spans="1:25" s="30" customFormat="1" ht="30">
      <c r="A14" s="44"/>
      <c r="B14" s="28" t="s">
        <v>132</v>
      </c>
      <c r="C14" s="35" t="s">
        <v>46</v>
      </c>
      <c r="D14" s="35" t="str">
        <f>VLOOKUP(B14,'[1]DATOS CONSOLIDADOS ALCANCE '!$D$13:$E$23,2,0)</f>
        <v>AV CASTROS 1, U.F.35, SANTANDER, 39005, SANTANDER, CANTABRIA</v>
      </c>
      <c r="E14" s="60" t="s">
        <v>99</v>
      </c>
      <c r="F14" s="54" t="s">
        <v>76</v>
      </c>
      <c r="G14" s="29" t="s">
        <v>36</v>
      </c>
      <c r="H14" s="29" t="s">
        <v>37</v>
      </c>
      <c r="I14" s="29">
        <v>39005</v>
      </c>
      <c r="J14" s="29" t="s">
        <v>39</v>
      </c>
      <c r="K14" s="86">
        <v>40939</v>
      </c>
      <c r="L14" s="29">
        <v>451</v>
      </c>
      <c r="M14" s="29">
        <v>451</v>
      </c>
      <c r="N14" s="29">
        <v>451</v>
      </c>
      <c r="O14" s="29">
        <v>451</v>
      </c>
      <c r="P14" s="29">
        <v>451</v>
      </c>
      <c r="Q14" s="29">
        <v>451</v>
      </c>
      <c r="R14" s="49">
        <v>191358</v>
      </c>
      <c r="S14" s="49">
        <v>201425</v>
      </c>
      <c r="T14" s="49">
        <v>166292</v>
      </c>
      <c r="U14" s="49">
        <v>247085</v>
      </c>
      <c r="V14" s="49">
        <v>289069</v>
      </c>
      <c r="W14" s="49">
        <v>727303</v>
      </c>
      <c r="X14" s="49">
        <f t="shared" si="0"/>
        <v>1822532</v>
      </c>
      <c r="Y14" s="48"/>
    </row>
    <row r="15" spans="2:25" s="30" customFormat="1" ht="30">
      <c r="B15" s="28" t="s">
        <v>133</v>
      </c>
      <c r="C15" s="35" t="s">
        <v>47</v>
      </c>
      <c r="D15" s="35" t="str">
        <f>VLOOKUP(B15,'[1]DATOS CONSOLIDADOS ALCANCE '!$D$13:$E$23,2,0)</f>
        <v>AV CASTROS 0, INGENIERIAS, SANTANDER, 39005, SANTANDER, CANTABRIA</v>
      </c>
      <c r="E15" s="60" t="s">
        <v>99</v>
      </c>
      <c r="F15" s="54" t="s">
        <v>76</v>
      </c>
      <c r="G15" s="29" t="s">
        <v>36</v>
      </c>
      <c r="H15" s="29" t="s">
        <v>37</v>
      </c>
      <c r="I15" s="29">
        <v>39005</v>
      </c>
      <c r="J15" s="29" t="s">
        <v>39</v>
      </c>
      <c r="K15" s="86">
        <v>40939</v>
      </c>
      <c r="L15" s="29">
        <v>350</v>
      </c>
      <c r="M15" s="29">
        <v>350</v>
      </c>
      <c r="N15" s="29">
        <v>350</v>
      </c>
      <c r="O15" s="29">
        <v>350</v>
      </c>
      <c r="P15" s="29">
        <v>350</v>
      </c>
      <c r="Q15" s="29">
        <v>451</v>
      </c>
      <c r="R15" s="49">
        <v>54261</v>
      </c>
      <c r="S15" s="49">
        <v>62179</v>
      </c>
      <c r="T15" s="49">
        <v>38187</v>
      </c>
      <c r="U15" s="49">
        <v>59151</v>
      </c>
      <c r="V15" s="49">
        <v>78493</v>
      </c>
      <c r="W15" s="49">
        <v>262478</v>
      </c>
      <c r="X15" s="49">
        <f t="shared" si="0"/>
        <v>554749</v>
      </c>
      <c r="Y15" s="48"/>
    </row>
    <row r="16" spans="2:25" s="30" customFormat="1" ht="30">
      <c r="B16" s="28" t="s">
        <v>134</v>
      </c>
      <c r="C16" s="35" t="s">
        <v>48</v>
      </c>
      <c r="D16" s="35" t="str">
        <f>VLOOKUP(B16,'[1]DATOS CONSOLIDADOS ALCANCE '!$D$13:$E$23,2,0)</f>
        <v>AV CASTROS 1, U.F.42, SANTANDER, 39005, SANTANDER, CANTABRIA</v>
      </c>
      <c r="E16" s="60" t="s">
        <v>99</v>
      </c>
      <c r="F16" s="54" t="s">
        <v>76</v>
      </c>
      <c r="G16" s="29" t="s">
        <v>36</v>
      </c>
      <c r="H16" s="29" t="s">
        <v>37</v>
      </c>
      <c r="I16" s="29">
        <v>39005</v>
      </c>
      <c r="J16" s="29" t="s">
        <v>39</v>
      </c>
      <c r="K16" s="86">
        <v>40939</v>
      </c>
      <c r="L16" s="29">
        <v>451</v>
      </c>
      <c r="M16" s="29">
        <v>451</v>
      </c>
      <c r="N16" s="29">
        <v>451</v>
      </c>
      <c r="O16" s="29">
        <v>451</v>
      </c>
      <c r="P16" s="29">
        <v>451</v>
      </c>
      <c r="Q16" s="29">
        <v>451</v>
      </c>
      <c r="R16" s="49">
        <v>148144</v>
      </c>
      <c r="S16" s="49">
        <v>171269</v>
      </c>
      <c r="T16" s="49">
        <v>111903</v>
      </c>
      <c r="U16" s="49">
        <v>175817</v>
      </c>
      <c r="V16" s="49">
        <v>237297</v>
      </c>
      <c r="W16" s="49">
        <v>514063</v>
      </c>
      <c r="X16" s="49">
        <f t="shared" si="0"/>
        <v>1358493</v>
      </c>
      <c r="Y16" s="48"/>
    </row>
    <row r="17" spans="2:25" s="30" customFormat="1" ht="30">
      <c r="B17" s="28" t="s">
        <v>128</v>
      </c>
      <c r="C17" s="35" t="s">
        <v>65</v>
      </c>
      <c r="D17" s="35" t="str">
        <f>VLOOKUP(B17,'[1]DATOS CONSOLIDADOS ALCANCE '!$D$13:$E$23,2,0)</f>
        <v>TANOS 0, S/N, U.F.43, TANOS, 39300, TORRELAVEGA, CANTABRIA</v>
      </c>
      <c r="E17" s="60" t="s">
        <v>99</v>
      </c>
      <c r="F17" s="54" t="s">
        <v>76</v>
      </c>
      <c r="G17" s="29" t="s">
        <v>41</v>
      </c>
      <c r="H17" s="29" t="s">
        <v>37</v>
      </c>
      <c r="I17" s="29">
        <v>39300</v>
      </c>
      <c r="J17" s="29" t="s">
        <v>40</v>
      </c>
      <c r="K17" s="86">
        <v>40939</v>
      </c>
      <c r="L17" s="29">
        <v>190</v>
      </c>
      <c r="M17" s="29">
        <v>190</v>
      </c>
      <c r="N17" s="29">
        <v>200</v>
      </c>
      <c r="O17" s="29"/>
      <c r="P17" s="29"/>
      <c r="Q17" s="29"/>
      <c r="R17" s="49">
        <v>94038</v>
      </c>
      <c r="S17" s="49">
        <v>164927</v>
      </c>
      <c r="T17" s="49">
        <v>140891</v>
      </c>
      <c r="U17" s="49"/>
      <c r="V17" s="49"/>
      <c r="W17" s="49"/>
      <c r="X17" s="49">
        <f t="shared" si="0"/>
        <v>399856</v>
      </c>
      <c r="Y17" s="48"/>
    </row>
    <row r="18" spans="2:25" s="30" customFormat="1" ht="30">
      <c r="B18" s="28" t="s">
        <v>129</v>
      </c>
      <c r="C18" s="35" t="s">
        <v>49</v>
      </c>
      <c r="D18" s="35" t="str">
        <f>VLOOKUP(B18,'[1]DATOS CONSOLIDADOS ALCANCE '!$D$13:$E$23,2,0)</f>
        <v>GAMAZO 0, *, U.F.45, SANTANDER, 39004, SANTANDER, CANTABRIA</v>
      </c>
      <c r="E18" s="60" t="s">
        <v>99</v>
      </c>
      <c r="F18" s="54" t="s">
        <v>76</v>
      </c>
      <c r="G18" s="29" t="s">
        <v>36</v>
      </c>
      <c r="H18" s="29" t="s">
        <v>37</v>
      </c>
      <c r="I18" s="29">
        <v>39004</v>
      </c>
      <c r="J18" s="29" t="s">
        <v>40</v>
      </c>
      <c r="K18" s="86">
        <v>40939</v>
      </c>
      <c r="L18" s="29">
        <v>115</v>
      </c>
      <c r="M18" s="29">
        <v>115</v>
      </c>
      <c r="N18" s="29">
        <v>140</v>
      </c>
      <c r="O18" s="29"/>
      <c r="P18" s="29"/>
      <c r="Q18" s="29"/>
      <c r="R18" s="49">
        <v>69919</v>
      </c>
      <c r="S18" s="49">
        <v>121281</v>
      </c>
      <c r="T18" s="49">
        <v>75033</v>
      </c>
      <c r="U18" s="49"/>
      <c r="V18" s="49"/>
      <c r="W18" s="49"/>
      <c r="X18" s="49">
        <f t="shared" si="0"/>
        <v>266233</v>
      </c>
      <c r="Y18" s="48"/>
    </row>
    <row r="19" spans="2:25" s="30" customFormat="1" ht="30">
      <c r="B19" s="28" t="s">
        <v>135</v>
      </c>
      <c r="C19" s="35" t="s">
        <v>50</v>
      </c>
      <c r="D19" s="35" t="str">
        <f>VLOOKUP(B19,'[1]DATOS CONSOLIDADOS ALCANCE '!$D$13:$E$23,2,0)</f>
        <v>AV CASTROS 1, U.F.48, SANTANDER, 39005, SANTANDER, CANTABRIA</v>
      </c>
      <c r="E19" s="60" t="s">
        <v>99</v>
      </c>
      <c r="F19" s="54" t="s">
        <v>76</v>
      </c>
      <c r="G19" s="29" t="s">
        <v>36</v>
      </c>
      <c r="H19" s="29" t="s">
        <v>37</v>
      </c>
      <c r="I19" s="29">
        <v>39005</v>
      </c>
      <c r="J19" s="29" t="s">
        <v>39</v>
      </c>
      <c r="K19" s="86">
        <v>40939</v>
      </c>
      <c r="L19" s="29">
        <v>375</v>
      </c>
      <c r="M19" s="29">
        <v>375</v>
      </c>
      <c r="N19" s="29">
        <v>375</v>
      </c>
      <c r="O19" s="29">
        <v>375</v>
      </c>
      <c r="P19" s="29">
        <v>375</v>
      </c>
      <c r="Q19" s="29">
        <v>468</v>
      </c>
      <c r="R19" s="49">
        <v>182015</v>
      </c>
      <c r="S19" s="49">
        <v>207188</v>
      </c>
      <c r="T19" s="49">
        <v>143183</v>
      </c>
      <c r="U19" s="49">
        <v>211831</v>
      </c>
      <c r="V19" s="49">
        <v>281885</v>
      </c>
      <c r="W19" s="49">
        <v>542273</v>
      </c>
      <c r="X19" s="49">
        <f t="shared" si="0"/>
        <v>1568375</v>
      </c>
      <c r="Y19" s="48"/>
    </row>
    <row r="20" spans="2:25" s="30" customFormat="1" ht="30">
      <c r="B20" s="28" t="s">
        <v>136</v>
      </c>
      <c r="C20" s="35" t="s">
        <v>51</v>
      </c>
      <c r="D20" s="35" t="str">
        <f>VLOOKUP(B20,'[1]DATOS CONSOLIDADOS ALCANCE '!$D$13:$E$23,2,0)</f>
        <v>AV CASTROS 1, U.F.49, SANTANDER, 39005, SANTANDER, CANTABRIA</v>
      </c>
      <c r="E20" s="60" t="s">
        <v>99</v>
      </c>
      <c r="F20" s="54" t="s">
        <v>76</v>
      </c>
      <c r="G20" s="29" t="s">
        <v>36</v>
      </c>
      <c r="H20" s="29" t="s">
        <v>37</v>
      </c>
      <c r="I20" s="29">
        <v>39005</v>
      </c>
      <c r="J20" s="29" t="s">
        <v>39</v>
      </c>
      <c r="K20" s="86">
        <v>40939</v>
      </c>
      <c r="L20" s="29">
        <v>350</v>
      </c>
      <c r="M20" s="29">
        <v>350</v>
      </c>
      <c r="N20" s="29">
        <v>350</v>
      </c>
      <c r="O20" s="29">
        <v>350</v>
      </c>
      <c r="P20" s="29">
        <v>350</v>
      </c>
      <c r="Q20" s="29">
        <v>468</v>
      </c>
      <c r="R20" s="49">
        <v>164418</v>
      </c>
      <c r="S20" s="49">
        <v>186038</v>
      </c>
      <c r="T20" s="49">
        <v>121260</v>
      </c>
      <c r="U20" s="49">
        <v>190104</v>
      </c>
      <c r="V20" s="49">
        <v>247376</v>
      </c>
      <c r="W20" s="49">
        <v>632967</v>
      </c>
      <c r="X20" s="49">
        <f t="shared" si="0"/>
        <v>1542163</v>
      </c>
      <c r="Y20" s="48"/>
    </row>
    <row r="21" spans="2:25" s="30" customFormat="1" ht="30">
      <c r="B21" s="28" t="s">
        <v>130</v>
      </c>
      <c r="C21" s="35" t="s">
        <v>52</v>
      </c>
      <c r="D21" s="35" t="str">
        <f>VLOOKUP(B21,'[1]DATOS CONSOLIDADOS ALCANCE '!$D$13:$E$23,2,0)</f>
        <v>SEVILLA 6, U.F.80, SANTANDER, 39001, SANTANDER, CANTABRIA</v>
      </c>
      <c r="E21" s="60" t="s">
        <v>99</v>
      </c>
      <c r="F21" s="54" t="s">
        <v>76</v>
      </c>
      <c r="G21" s="29" t="s">
        <v>36</v>
      </c>
      <c r="H21" s="29" t="s">
        <v>37</v>
      </c>
      <c r="I21" s="29">
        <v>39001</v>
      </c>
      <c r="J21" s="29" t="s">
        <v>40</v>
      </c>
      <c r="K21" s="86">
        <v>40939</v>
      </c>
      <c r="L21" s="29">
        <v>110</v>
      </c>
      <c r="M21" s="29">
        <v>110</v>
      </c>
      <c r="N21" s="29">
        <v>120</v>
      </c>
      <c r="O21" s="29"/>
      <c r="P21" s="29"/>
      <c r="Q21" s="29"/>
      <c r="R21" s="49">
        <v>97820</v>
      </c>
      <c r="S21" s="49">
        <v>182398</v>
      </c>
      <c r="T21" s="49">
        <v>159991</v>
      </c>
      <c r="U21" s="49"/>
      <c r="V21" s="49"/>
      <c r="W21" s="49"/>
      <c r="X21" s="49">
        <f t="shared" si="0"/>
        <v>440209</v>
      </c>
      <c r="Y21" s="48"/>
    </row>
    <row r="22" spans="2:24" s="46" customFormat="1" ht="30">
      <c r="B22" s="28" t="s">
        <v>137</v>
      </c>
      <c r="C22" s="35" t="s">
        <v>53</v>
      </c>
      <c r="D22" s="35" t="str">
        <f>VLOOKUP(B22,'[1]DATOS CONSOLIDADOS ALCANCE '!$D$13:$E$23,2,0)</f>
        <v> ISABEL TORRES 13, HIDRAULICA, SANTANDER, 39011, SANTANDER, CANTABRIA</v>
      </c>
      <c r="E22" s="60" t="s">
        <v>99</v>
      </c>
      <c r="F22" s="54" t="s">
        <v>76</v>
      </c>
      <c r="G22" s="29" t="s">
        <v>36</v>
      </c>
      <c r="H22" s="29" t="s">
        <v>37</v>
      </c>
      <c r="I22" s="29">
        <v>39011</v>
      </c>
      <c r="J22" s="29" t="s">
        <v>39</v>
      </c>
      <c r="K22" s="86">
        <v>40939</v>
      </c>
      <c r="L22" s="29">
        <v>1500</v>
      </c>
      <c r="M22" s="29">
        <v>1500</v>
      </c>
      <c r="N22" s="29">
        <v>1500</v>
      </c>
      <c r="O22" s="29">
        <v>1500</v>
      </c>
      <c r="P22" s="29">
        <v>1500</v>
      </c>
      <c r="Q22" s="29">
        <v>1500</v>
      </c>
      <c r="R22" s="49">
        <v>131023</v>
      </c>
      <c r="S22" s="49">
        <v>221461</v>
      </c>
      <c r="T22" s="49">
        <v>101451</v>
      </c>
      <c r="U22" s="49">
        <v>185994</v>
      </c>
      <c r="V22" s="49">
        <v>231495</v>
      </c>
      <c r="W22" s="49">
        <v>973577</v>
      </c>
      <c r="X22" s="49">
        <f t="shared" si="0"/>
        <v>1845001</v>
      </c>
    </row>
    <row r="23" spans="2:24" ht="35.25" customHeight="1">
      <c r="B23" s="28" t="s">
        <v>106</v>
      </c>
      <c r="C23" s="35" t="s">
        <v>110</v>
      </c>
      <c r="D23" s="35" t="s">
        <v>140</v>
      </c>
      <c r="E23" s="60" t="s">
        <v>99</v>
      </c>
      <c r="F23" s="54" t="s">
        <v>76</v>
      </c>
      <c r="G23" s="29" t="s">
        <v>36</v>
      </c>
      <c r="H23" s="29" t="s">
        <v>37</v>
      </c>
      <c r="I23" s="29">
        <v>39005</v>
      </c>
      <c r="J23" s="29" t="s">
        <v>39</v>
      </c>
      <c r="K23" s="92" t="s">
        <v>112</v>
      </c>
      <c r="L23" s="29">
        <v>300</v>
      </c>
      <c r="M23" s="29">
        <v>300</v>
      </c>
      <c r="N23" s="29">
        <v>300</v>
      </c>
      <c r="O23" s="29">
        <v>300</v>
      </c>
      <c r="P23" s="29">
        <v>300</v>
      </c>
      <c r="Q23" s="29">
        <v>451</v>
      </c>
      <c r="R23" s="49">
        <v>174850</v>
      </c>
      <c r="S23" s="49">
        <v>254955</v>
      </c>
      <c r="T23" s="49">
        <v>121155</v>
      </c>
      <c r="U23" s="49">
        <v>227633</v>
      </c>
      <c r="V23" s="49">
        <v>290001</v>
      </c>
      <c r="W23" s="49">
        <v>641435</v>
      </c>
      <c r="X23" s="49">
        <f t="shared" si="0"/>
        <v>1710029</v>
      </c>
    </row>
    <row r="24" spans="2:24" ht="22.5" customHeight="1">
      <c r="B24" s="89" t="s">
        <v>109</v>
      </c>
      <c r="C24" s="90" t="s">
        <v>111</v>
      </c>
      <c r="D24" s="90" t="s">
        <v>141</v>
      </c>
      <c r="E24" s="60" t="s">
        <v>99</v>
      </c>
      <c r="F24" s="54" t="s">
        <v>76</v>
      </c>
      <c r="G24" s="29" t="s">
        <v>36</v>
      </c>
      <c r="H24" s="29" t="s">
        <v>37</v>
      </c>
      <c r="I24" s="29">
        <v>39005</v>
      </c>
      <c r="J24" s="90" t="s">
        <v>39</v>
      </c>
      <c r="K24" s="92" t="s">
        <v>112</v>
      </c>
      <c r="L24" s="29">
        <v>300</v>
      </c>
      <c r="M24" s="29">
        <v>300</v>
      </c>
      <c r="N24" s="29">
        <v>300</v>
      </c>
      <c r="O24" s="29">
        <v>300</v>
      </c>
      <c r="P24" s="29">
        <v>300</v>
      </c>
      <c r="Q24" s="29">
        <v>451</v>
      </c>
      <c r="R24" s="62">
        <v>34235</v>
      </c>
      <c r="S24" s="62">
        <v>39230</v>
      </c>
      <c r="T24" s="62">
        <v>24093</v>
      </c>
      <c r="U24" s="62">
        <v>37319</v>
      </c>
      <c r="V24" s="62">
        <v>49523</v>
      </c>
      <c r="W24" s="62">
        <v>165603</v>
      </c>
      <c r="X24" s="49">
        <f t="shared" si="0"/>
        <v>350003</v>
      </c>
    </row>
    <row r="26" spans="2:11" ht="17.25">
      <c r="B26" s="31"/>
      <c r="C26" s="32"/>
      <c r="D26" s="32"/>
      <c r="E26" s="33"/>
      <c r="F26" s="34"/>
      <c r="G26" s="33"/>
      <c r="H26" s="33"/>
      <c r="I26" s="34"/>
      <c r="J26" s="33"/>
      <c r="K26" s="33"/>
    </row>
    <row r="27" spans="18:23" ht="17.25">
      <c r="R27" s="95"/>
      <c r="S27" s="95"/>
      <c r="T27" s="95"/>
      <c r="U27" s="95"/>
      <c r="V27" s="95"/>
      <c r="W27" s="95"/>
    </row>
    <row r="28" spans="18:23" ht="17.25">
      <c r="R28" s="95"/>
      <c r="S28" s="95"/>
      <c r="T28" s="95"/>
      <c r="U28" s="95"/>
      <c r="V28" s="95"/>
      <c r="W28" s="95"/>
    </row>
    <row r="29" ht="17.25">
      <c r="F29" s="87"/>
    </row>
    <row r="32" spans="3:4" ht="17.25">
      <c r="C32" s="87"/>
      <c r="D32" s="87"/>
    </row>
  </sheetData>
  <sheetProtection/>
  <mergeCells count="2">
    <mergeCell ref="L10:Q10"/>
    <mergeCell ref="R10:W10"/>
  </mergeCells>
  <printOptions/>
  <pageMargins left="0.3937007874015748" right="0.3937007874015748" top="0.7874015748031497" bottom="0.3937007874015748" header="0" footer="0.1968503937007874"/>
  <pageSetup fitToHeight="1" fitToWidth="1" horizontalDpi="600" verticalDpi="600" orientation="landscape" paperSize="8" scale="30" r:id="rId3"/>
  <headerFooter alignWithMargins="0">
    <oddHeader>&amp;L&amp;G&amp;C&amp;"Arial,Negrita"&amp;26ALCANCE DE SUMINISTRO MEDIA TENSIÓN UNIVERSIDAD DE CANTABRIA</oddHeader>
    <oddFooter>&amp;C&amp;8&amp;P&amp;R&amp;6&amp;F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45"/>
  <sheetViews>
    <sheetView zoomScalePageLayoutView="0" workbookViewId="0" topLeftCell="E1">
      <selection activeCell="O6" sqref="O6"/>
    </sheetView>
  </sheetViews>
  <sheetFormatPr defaultColWidth="9.140625" defaultRowHeight="12.75"/>
  <cols>
    <col min="1" max="14" width="9.140625" style="2" customWidth="1"/>
    <col min="15" max="15" width="15.7109375" style="2" customWidth="1"/>
    <col min="16" max="16384" width="9.140625" style="2" customWidth="1"/>
  </cols>
  <sheetData>
    <row r="1" spans="2:15" s="84" customFormat="1" ht="30.75" customHeight="1" thickBot="1">
      <c r="B1" s="85" t="s">
        <v>103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4" spans="2:15" ht="20.25" customHeight="1" thickBot="1">
      <c r="B4" s="24" t="s">
        <v>34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7" spans="3:16" ht="12" customHeight="1">
      <c r="C7" s="112" t="s">
        <v>54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9">
        <f>SUM(O10:O15)</f>
        <v>2143768</v>
      </c>
      <c r="P7" s="36"/>
    </row>
    <row r="8" spans="3:15" ht="12" customHeight="1">
      <c r="C8" s="110" t="s">
        <v>20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 t="s">
        <v>29</v>
      </c>
    </row>
    <row r="9" spans="3:15" ht="12" customHeight="1"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10"/>
    </row>
    <row r="10" spans="2:15" ht="12.75">
      <c r="B10" s="16" t="s">
        <v>0</v>
      </c>
      <c r="C10" s="3">
        <v>12314</v>
      </c>
      <c r="D10" s="23">
        <v>16958</v>
      </c>
      <c r="E10" s="23"/>
      <c r="F10" s="23"/>
      <c r="G10" s="23"/>
      <c r="H10" s="23">
        <v>8812</v>
      </c>
      <c r="I10" s="23">
        <v>67595</v>
      </c>
      <c r="J10" s="23"/>
      <c r="K10" s="23"/>
      <c r="L10" s="3"/>
      <c r="M10" s="3"/>
      <c r="N10" s="3">
        <v>52564</v>
      </c>
      <c r="O10" s="18">
        <f aca="true" t="shared" si="0" ref="O10:O15">SUM(C10:N10)</f>
        <v>158243</v>
      </c>
    </row>
    <row r="11" spans="2:15" ht="12.75">
      <c r="B11" s="16" t="s">
        <v>1</v>
      </c>
      <c r="C11" s="3">
        <v>13251</v>
      </c>
      <c r="D11" s="23">
        <v>19766</v>
      </c>
      <c r="E11" s="23"/>
      <c r="F11" s="23"/>
      <c r="G11" s="23"/>
      <c r="H11" s="23">
        <v>6122</v>
      </c>
      <c r="I11" s="23">
        <v>61610</v>
      </c>
      <c r="J11" s="23"/>
      <c r="K11" s="23"/>
      <c r="L11" s="3"/>
      <c r="M11" s="3"/>
      <c r="N11" s="3">
        <v>79267</v>
      </c>
      <c r="O11" s="18">
        <f t="shared" si="0"/>
        <v>180016</v>
      </c>
    </row>
    <row r="12" spans="2:15" ht="12.75">
      <c r="B12" s="16" t="s">
        <v>2</v>
      </c>
      <c r="C12" s="3"/>
      <c r="D12" s="23"/>
      <c r="E12" s="23">
        <v>20534</v>
      </c>
      <c r="F12" s="23"/>
      <c r="G12" s="23"/>
      <c r="H12" s="23">
        <v>7126</v>
      </c>
      <c r="I12" s="23"/>
      <c r="J12" s="23"/>
      <c r="K12" s="23">
        <v>54247</v>
      </c>
      <c r="L12" s="3"/>
      <c r="M12" s="3">
        <v>54774</v>
      </c>
      <c r="N12" s="3"/>
      <c r="O12" s="18">
        <f t="shared" si="0"/>
        <v>136681</v>
      </c>
    </row>
    <row r="13" spans="2:15" ht="12.75">
      <c r="B13" s="16" t="s">
        <v>3</v>
      </c>
      <c r="C13" s="3"/>
      <c r="D13" s="23"/>
      <c r="E13" s="23">
        <v>23361</v>
      </c>
      <c r="F13" s="23"/>
      <c r="G13" s="23"/>
      <c r="H13" s="23">
        <v>7610</v>
      </c>
      <c r="I13" s="23"/>
      <c r="J13" s="23"/>
      <c r="K13" s="23">
        <v>84531</v>
      </c>
      <c r="L13" s="3"/>
      <c r="M13" s="3">
        <v>89859</v>
      </c>
      <c r="N13" s="3"/>
      <c r="O13" s="18">
        <f t="shared" si="0"/>
        <v>205361</v>
      </c>
    </row>
    <row r="14" spans="2:15" ht="12.75">
      <c r="B14" s="16" t="s">
        <v>4</v>
      </c>
      <c r="C14" s="3"/>
      <c r="D14" s="23"/>
      <c r="E14" s="23">
        <v>0</v>
      </c>
      <c r="F14" s="23">
        <v>32837</v>
      </c>
      <c r="G14" s="23">
        <v>25315</v>
      </c>
      <c r="H14" s="23"/>
      <c r="I14" s="23"/>
      <c r="J14" s="23"/>
      <c r="K14" s="23"/>
      <c r="L14" s="3">
        <v>136066</v>
      </c>
      <c r="M14" s="3"/>
      <c r="N14" s="3"/>
      <c r="O14" s="18">
        <f t="shared" si="0"/>
        <v>194218</v>
      </c>
    </row>
    <row r="15" spans="2:15" ht="12.75">
      <c r="B15" s="16" t="s">
        <v>5</v>
      </c>
      <c r="C15" s="3">
        <v>70506</v>
      </c>
      <c r="D15" s="23">
        <v>59287</v>
      </c>
      <c r="E15" s="23">
        <v>65212</v>
      </c>
      <c r="F15" s="23">
        <v>57248</v>
      </c>
      <c r="G15" s="23">
        <v>68847</v>
      </c>
      <c r="H15" s="23">
        <v>53135</v>
      </c>
      <c r="I15" s="23">
        <v>119162</v>
      </c>
      <c r="J15" s="23">
        <v>263634</v>
      </c>
      <c r="K15" s="23">
        <v>123190</v>
      </c>
      <c r="L15" s="3">
        <v>141653</v>
      </c>
      <c r="M15" s="3">
        <v>121251</v>
      </c>
      <c r="N15" s="3">
        <v>126124</v>
      </c>
      <c r="O15" s="18">
        <f t="shared" si="0"/>
        <v>1269249</v>
      </c>
    </row>
    <row r="16" spans="3:14" s="15" customFormat="1" ht="12.75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3:14" s="15" customFormat="1" ht="12.7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3:14" s="15" customFormat="1" ht="12.7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3:14" s="15" customFormat="1" ht="12.7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5" s="15" customFormat="1" ht="12.75">
      <c r="B20" s="2"/>
      <c r="C20" s="111" t="s">
        <v>55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9">
        <f>SUM(O23:O28)</f>
        <v>1822532</v>
      </c>
    </row>
    <row r="21" spans="3:15" ht="12.75">
      <c r="C21" s="110" t="s">
        <v>20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 t="s">
        <v>29</v>
      </c>
    </row>
    <row r="22" spans="3:15" ht="12.75">
      <c r="C22" s="17" t="s">
        <v>7</v>
      </c>
      <c r="D22" s="17" t="s">
        <v>8</v>
      </c>
      <c r="E22" s="17" t="s">
        <v>9</v>
      </c>
      <c r="F22" s="17" t="s">
        <v>10</v>
      </c>
      <c r="G22" s="17" t="s">
        <v>11</v>
      </c>
      <c r="H22" s="17" t="s">
        <v>12</v>
      </c>
      <c r="I22" s="17" t="s">
        <v>13</v>
      </c>
      <c r="J22" s="17" t="s">
        <v>14</v>
      </c>
      <c r="K22" s="17" t="s">
        <v>15</v>
      </c>
      <c r="L22" s="17" t="s">
        <v>16</v>
      </c>
      <c r="M22" s="17" t="s">
        <v>17</v>
      </c>
      <c r="N22" s="17" t="s">
        <v>18</v>
      </c>
      <c r="O22" s="110"/>
    </row>
    <row r="23" spans="2:15" ht="12.75">
      <c r="B23" s="16" t="s">
        <v>0</v>
      </c>
      <c r="C23" s="3">
        <v>34748</v>
      </c>
      <c r="D23" s="23">
        <v>36677</v>
      </c>
      <c r="E23" s="23"/>
      <c r="F23" s="23"/>
      <c r="G23" s="23"/>
      <c r="H23" s="23">
        <v>29914</v>
      </c>
      <c r="I23" s="23">
        <v>49144</v>
      </c>
      <c r="J23" s="23"/>
      <c r="K23" s="23"/>
      <c r="L23" s="3"/>
      <c r="M23" s="3"/>
      <c r="N23" s="3">
        <v>40875</v>
      </c>
      <c r="O23" s="18">
        <f aca="true" t="shared" si="1" ref="O23:O28">SUM(C23:N23)</f>
        <v>191358</v>
      </c>
    </row>
    <row r="24" spans="2:15" ht="12.75">
      <c r="B24" s="16" t="s">
        <v>1</v>
      </c>
      <c r="C24" s="3">
        <v>44454</v>
      </c>
      <c r="D24" s="23">
        <v>48567</v>
      </c>
      <c r="E24" s="23"/>
      <c r="F24" s="23"/>
      <c r="G24" s="23"/>
      <c r="H24" s="23">
        <v>21530</v>
      </c>
      <c r="I24" s="23">
        <v>35328</v>
      </c>
      <c r="J24" s="23"/>
      <c r="K24" s="23"/>
      <c r="L24" s="3"/>
      <c r="M24" s="3"/>
      <c r="N24" s="3">
        <v>51546</v>
      </c>
      <c r="O24" s="18">
        <f t="shared" si="1"/>
        <v>201425</v>
      </c>
    </row>
    <row r="25" spans="2:15" ht="12.75">
      <c r="B25" s="16" t="s">
        <v>2</v>
      </c>
      <c r="C25" s="3"/>
      <c r="D25" s="23"/>
      <c r="E25" s="23">
        <v>48808</v>
      </c>
      <c r="F25" s="23"/>
      <c r="G25" s="23"/>
      <c r="H25" s="23">
        <v>23327</v>
      </c>
      <c r="I25" s="23"/>
      <c r="J25" s="23"/>
      <c r="K25" s="23">
        <v>51241</v>
      </c>
      <c r="L25" s="3"/>
      <c r="M25" s="3">
        <v>42916</v>
      </c>
      <c r="N25" s="3"/>
      <c r="O25" s="18">
        <f t="shared" si="1"/>
        <v>166292</v>
      </c>
    </row>
    <row r="26" spans="2:15" ht="12.75">
      <c r="B26" s="16" t="s">
        <v>3</v>
      </c>
      <c r="C26" s="3"/>
      <c r="D26" s="23"/>
      <c r="E26" s="23">
        <v>84807</v>
      </c>
      <c r="F26" s="23"/>
      <c r="G26" s="23"/>
      <c r="H26" s="23">
        <v>24903</v>
      </c>
      <c r="I26" s="23"/>
      <c r="J26" s="23"/>
      <c r="K26" s="23">
        <v>61932</v>
      </c>
      <c r="L26" s="3"/>
      <c r="M26" s="3">
        <v>75443</v>
      </c>
      <c r="N26" s="3"/>
      <c r="O26" s="18">
        <f t="shared" si="1"/>
        <v>247085</v>
      </c>
    </row>
    <row r="27" spans="2:15" ht="12.75">
      <c r="B27" s="16" t="s">
        <v>4</v>
      </c>
      <c r="C27" s="3"/>
      <c r="D27" s="23"/>
      <c r="E27" s="23"/>
      <c r="F27" s="23">
        <v>92381</v>
      </c>
      <c r="G27" s="23">
        <v>86335</v>
      </c>
      <c r="H27" s="23"/>
      <c r="I27" s="23"/>
      <c r="J27" s="23"/>
      <c r="K27" s="23"/>
      <c r="L27" s="3">
        <v>110353</v>
      </c>
      <c r="M27" s="3"/>
      <c r="N27" s="3"/>
      <c r="O27" s="18">
        <f t="shared" si="1"/>
        <v>289069</v>
      </c>
    </row>
    <row r="28" spans="2:15" ht="12.75">
      <c r="B28" s="16" t="s">
        <v>5</v>
      </c>
      <c r="C28" s="3">
        <v>43193</v>
      </c>
      <c r="D28" s="23">
        <v>39555</v>
      </c>
      <c r="E28" s="23">
        <v>87265</v>
      </c>
      <c r="F28" s="23">
        <v>45536</v>
      </c>
      <c r="G28" s="23">
        <v>47894</v>
      </c>
      <c r="H28" s="23">
        <v>49723</v>
      </c>
      <c r="I28" s="23">
        <v>47041</v>
      </c>
      <c r="J28" s="23">
        <v>119092</v>
      </c>
      <c r="K28" s="23">
        <v>67138</v>
      </c>
      <c r="L28" s="3">
        <v>60723</v>
      </c>
      <c r="M28" s="3">
        <v>64283</v>
      </c>
      <c r="N28" s="3">
        <v>55860</v>
      </c>
      <c r="O28" s="18">
        <f t="shared" si="1"/>
        <v>727303</v>
      </c>
    </row>
    <row r="31" spans="3:15" ht="12.75">
      <c r="C31" s="111" t="s">
        <v>56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9">
        <f>SUM(O34:O39)</f>
        <v>554749</v>
      </c>
    </row>
    <row r="32" spans="3:15" ht="12.75">
      <c r="C32" s="110" t="s">
        <v>20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 t="s">
        <v>29</v>
      </c>
    </row>
    <row r="33" spans="3:15" ht="12.75">
      <c r="C33" s="17" t="s">
        <v>7</v>
      </c>
      <c r="D33" s="17" t="s">
        <v>8</v>
      </c>
      <c r="E33" s="17" t="s">
        <v>9</v>
      </c>
      <c r="F33" s="17" t="s">
        <v>10</v>
      </c>
      <c r="G33" s="17" t="s">
        <v>11</v>
      </c>
      <c r="H33" s="17" t="s">
        <v>12</v>
      </c>
      <c r="I33" s="17" t="s">
        <v>13</v>
      </c>
      <c r="J33" s="17" t="s">
        <v>14</v>
      </c>
      <c r="K33" s="17" t="s">
        <v>15</v>
      </c>
      <c r="L33" s="17" t="s">
        <v>16</v>
      </c>
      <c r="M33" s="17" t="s">
        <v>17</v>
      </c>
      <c r="N33" s="17" t="s">
        <v>18</v>
      </c>
      <c r="O33" s="110"/>
    </row>
    <row r="34" spans="2:15" ht="12.75">
      <c r="B34" s="16" t="s">
        <v>0</v>
      </c>
      <c r="C34" s="3">
        <v>11106</v>
      </c>
      <c r="D34" s="23">
        <v>11919</v>
      </c>
      <c r="E34" s="23"/>
      <c r="F34" s="23"/>
      <c r="G34" s="23"/>
      <c r="H34" s="23">
        <v>7520</v>
      </c>
      <c r="I34" s="23">
        <v>13179</v>
      </c>
      <c r="J34" s="23"/>
      <c r="K34" s="23"/>
      <c r="L34" s="3"/>
      <c r="M34" s="3"/>
      <c r="N34" s="3">
        <v>10537</v>
      </c>
      <c r="O34" s="18">
        <f aca="true" t="shared" si="2" ref="O34:O39">SUM(C34:N34)</f>
        <v>54261</v>
      </c>
    </row>
    <row r="35" spans="2:15" ht="12.75">
      <c r="B35" s="16" t="s">
        <v>1</v>
      </c>
      <c r="C35" s="3">
        <v>15285</v>
      </c>
      <c r="D35" s="23">
        <v>16344</v>
      </c>
      <c r="E35" s="23"/>
      <c r="F35" s="23"/>
      <c r="G35" s="23"/>
      <c r="H35" s="23">
        <v>5679</v>
      </c>
      <c r="I35" s="23">
        <v>10484</v>
      </c>
      <c r="J35" s="23"/>
      <c r="K35" s="23"/>
      <c r="L35" s="3"/>
      <c r="M35" s="3"/>
      <c r="N35" s="3">
        <v>14387</v>
      </c>
      <c r="O35" s="18">
        <f t="shared" si="2"/>
        <v>62179</v>
      </c>
    </row>
    <row r="36" spans="2:15" ht="12.75">
      <c r="B36" s="16" t="s">
        <v>2</v>
      </c>
      <c r="C36" s="3"/>
      <c r="D36" s="23"/>
      <c r="E36" s="23">
        <v>11043</v>
      </c>
      <c r="F36" s="23"/>
      <c r="G36" s="23"/>
      <c r="H36" s="23">
        <v>6278</v>
      </c>
      <c r="I36" s="23"/>
      <c r="J36" s="23"/>
      <c r="K36" s="23">
        <v>10813</v>
      </c>
      <c r="L36" s="3"/>
      <c r="M36" s="3">
        <v>10053</v>
      </c>
      <c r="N36" s="3"/>
      <c r="O36" s="18">
        <f t="shared" si="2"/>
        <v>38187</v>
      </c>
    </row>
    <row r="37" spans="2:15" ht="12.75">
      <c r="B37" s="16" t="s">
        <v>3</v>
      </c>
      <c r="C37" s="3"/>
      <c r="D37" s="23"/>
      <c r="E37" s="23">
        <v>20195</v>
      </c>
      <c r="F37" s="23"/>
      <c r="G37" s="23"/>
      <c r="H37" s="23">
        <v>7911</v>
      </c>
      <c r="I37" s="23"/>
      <c r="J37" s="23"/>
      <c r="K37" s="23">
        <v>13796</v>
      </c>
      <c r="L37" s="3"/>
      <c r="M37" s="3">
        <v>17249</v>
      </c>
      <c r="N37" s="3"/>
      <c r="O37" s="18">
        <f t="shared" si="2"/>
        <v>59151</v>
      </c>
    </row>
    <row r="38" spans="2:15" ht="12.75">
      <c r="B38" s="16" t="s">
        <v>4</v>
      </c>
      <c r="C38" s="3"/>
      <c r="D38" s="23"/>
      <c r="E38" s="23"/>
      <c r="F38" s="23">
        <v>26225</v>
      </c>
      <c r="G38" s="23">
        <v>25696</v>
      </c>
      <c r="H38" s="23"/>
      <c r="I38" s="23"/>
      <c r="J38" s="23"/>
      <c r="K38" s="23"/>
      <c r="L38" s="3">
        <v>26572</v>
      </c>
      <c r="M38" s="3"/>
      <c r="N38" s="3"/>
      <c r="O38" s="18">
        <f t="shared" si="2"/>
        <v>78493</v>
      </c>
    </row>
    <row r="39" spans="2:15" ht="12.75">
      <c r="B39" s="16" t="s">
        <v>5</v>
      </c>
      <c r="C39" s="3">
        <v>23654</v>
      </c>
      <c r="D39" s="23">
        <v>19556</v>
      </c>
      <c r="E39" s="23">
        <v>20460</v>
      </c>
      <c r="F39" s="23">
        <v>19473</v>
      </c>
      <c r="G39" s="23">
        <v>21336</v>
      </c>
      <c r="H39" s="23">
        <v>19204</v>
      </c>
      <c r="I39" s="23">
        <v>19547</v>
      </c>
      <c r="J39" s="23">
        <v>37717</v>
      </c>
      <c r="K39" s="23">
        <v>19179</v>
      </c>
      <c r="L39" s="3">
        <v>21986</v>
      </c>
      <c r="M39" s="3">
        <v>19695</v>
      </c>
      <c r="N39" s="3">
        <v>20671</v>
      </c>
      <c r="O39" s="18">
        <f t="shared" si="2"/>
        <v>262478</v>
      </c>
    </row>
    <row r="40" spans="3:14" ht="12.75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3:14" ht="12.75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4" spans="3:15" ht="12.75">
      <c r="C44" s="111" t="s">
        <v>57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9">
        <f>SUM(O47:O52)</f>
        <v>1358493</v>
      </c>
    </row>
    <row r="45" spans="3:15" ht="12.75">
      <c r="C45" s="110" t="s">
        <v>20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 t="s">
        <v>29</v>
      </c>
    </row>
    <row r="46" spans="3:15" ht="12.75">
      <c r="C46" s="17" t="s">
        <v>7</v>
      </c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13</v>
      </c>
      <c r="J46" s="17" t="s">
        <v>14</v>
      </c>
      <c r="K46" s="17" t="s">
        <v>15</v>
      </c>
      <c r="L46" s="17" t="s">
        <v>16</v>
      </c>
      <c r="M46" s="17" t="s">
        <v>17</v>
      </c>
      <c r="N46" s="17" t="s">
        <v>18</v>
      </c>
      <c r="O46" s="110"/>
    </row>
    <row r="47" spans="2:15" ht="12.75">
      <c r="B47" s="16" t="s">
        <v>0</v>
      </c>
      <c r="C47" s="3">
        <v>31689</v>
      </c>
      <c r="D47" s="23">
        <v>34795</v>
      </c>
      <c r="E47" s="23"/>
      <c r="F47" s="23"/>
      <c r="G47" s="23"/>
      <c r="H47" s="23">
        <v>21105</v>
      </c>
      <c r="I47" s="23">
        <v>32350</v>
      </c>
      <c r="J47" s="23"/>
      <c r="K47" s="23"/>
      <c r="L47" s="3"/>
      <c r="M47" s="3"/>
      <c r="N47" s="3">
        <v>28205</v>
      </c>
      <c r="O47" s="18">
        <f aca="true" t="shared" si="3" ref="O47:O52">SUM(C47:N47)</f>
        <v>148144</v>
      </c>
    </row>
    <row r="48" spans="2:15" ht="12.75">
      <c r="B48" s="16" t="s">
        <v>1</v>
      </c>
      <c r="C48" s="3">
        <v>44373</v>
      </c>
      <c r="D48" s="23">
        <v>48980</v>
      </c>
      <c r="E48" s="23"/>
      <c r="F48" s="23"/>
      <c r="G48" s="23"/>
      <c r="H48" s="23">
        <v>16704</v>
      </c>
      <c r="I48" s="23">
        <v>23083</v>
      </c>
      <c r="J48" s="23"/>
      <c r="K48" s="23"/>
      <c r="L48" s="3"/>
      <c r="M48" s="3"/>
      <c r="N48" s="3">
        <v>38129</v>
      </c>
      <c r="O48" s="18">
        <f t="shared" si="3"/>
        <v>171269</v>
      </c>
    </row>
    <row r="49" spans="2:15" ht="12.75">
      <c r="B49" s="16" t="s">
        <v>2</v>
      </c>
      <c r="C49" s="3"/>
      <c r="D49" s="23"/>
      <c r="E49" s="23">
        <v>35064</v>
      </c>
      <c r="F49" s="23"/>
      <c r="G49" s="23"/>
      <c r="H49" s="23">
        <v>19493</v>
      </c>
      <c r="I49" s="23"/>
      <c r="J49" s="23"/>
      <c r="K49" s="23">
        <v>29178</v>
      </c>
      <c r="L49" s="3"/>
      <c r="M49" s="3">
        <v>28168</v>
      </c>
      <c r="N49" s="3"/>
      <c r="O49" s="18">
        <f t="shared" si="3"/>
        <v>111903</v>
      </c>
    </row>
    <row r="50" spans="2:15" ht="12.75">
      <c r="B50" s="16" t="s">
        <v>3</v>
      </c>
      <c r="C50" s="3"/>
      <c r="D50" s="23"/>
      <c r="E50" s="23">
        <v>65738</v>
      </c>
      <c r="F50" s="23"/>
      <c r="G50" s="23"/>
      <c r="H50" s="23">
        <v>24705</v>
      </c>
      <c r="I50" s="23"/>
      <c r="J50" s="23"/>
      <c r="K50" s="23">
        <v>33103</v>
      </c>
      <c r="L50" s="3"/>
      <c r="M50" s="3">
        <v>52271</v>
      </c>
      <c r="N50" s="3"/>
      <c r="O50" s="18">
        <f t="shared" si="3"/>
        <v>175817</v>
      </c>
    </row>
    <row r="51" spans="2:15" ht="12.75">
      <c r="B51" s="16" t="s">
        <v>4</v>
      </c>
      <c r="C51" s="3"/>
      <c r="D51" s="23"/>
      <c r="E51" s="23"/>
      <c r="F51" s="23">
        <v>84326</v>
      </c>
      <c r="G51" s="23">
        <v>84840</v>
      </c>
      <c r="H51" s="23"/>
      <c r="I51" s="23"/>
      <c r="J51" s="23"/>
      <c r="K51" s="23"/>
      <c r="L51" s="3">
        <v>68131</v>
      </c>
      <c r="M51" s="3"/>
      <c r="N51" s="3"/>
      <c r="O51" s="18">
        <f t="shared" si="3"/>
        <v>237297</v>
      </c>
    </row>
    <row r="52" spans="2:15" ht="12.75">
      <c r="B52" s="16" t="s">
        <v>5</v>
      </c>
      <c r="C52" s="3">
        <v>48853</v>
      </c>
      <c r="D52" s="23">
        <v>42931</v>
      </c>
      <c r="E52" s="23">
        <v>46970</v>
      </c>
      <c r="F52" s="23">
        <v>42347</v>
      </c>
      <c r="G52" s="23">
        <v>49238</v>
      </c>
      <c r="H52" s="23">
        <v>43642</v>
      </c>
      <c r="I52" s="23">
        <v>30310</v>
      </c>
      <c r="J52" s="23">
        <v>69247</v>
      </c>
      <c r="K52" s="23">
        <v>29528</v>
      </c>
      <c r="L52" s="3">
        <v>36074</v>
      </c>
      <c r="M52" s="3">
        <v>37528</v>
      </c>
      <c r="N52" s="3">
        <v>37395</v>
      </c>
      <c r="O52" s="18">
        <f t="shared" si="3"/>
        <v>514063</v>
      </c>
    </row>
    <row r="56" spans="3:15" ht="12.75">
      <c r="C56" s="111" t="s">
        <v>58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9">
        <f>SUM(O59:O64)</f>
        <v>1568375</v>
      </c>
    </row>
    <row r="57" spans="3:15" ht="12.75">
      <c r="C57" s="110" t="s">
        <v>20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 t="s">
        <v>29</v>
      </c>
    </row>
    <row r="58" spans="3:15" ht="12.75">
      <c r="C58" s="17" t="s">
        <v>7</v>
      </c>
      <c r="D58" s="17" t="s">
        <v>8</v>
      </c>
      <c r="E58" s="17" t="s">
        <v>9</v>
      </c>
      <c r="F58" s="17" t="s">
        <v>10</v>
      </c>
      <c r="G58" s="17" t="s">
        <v>11</v>
      </c>
      <c r="H58" s="17" t="s">
        <v>12</v>
      </c>
      <c r="I58" s="17" t="s">
        <v>13</v>
      </c>
      <c r="J58" s="17" t="s">
        <v>14</v>
      </c>
      <c r="K58" s="17" t="s">
        <v>15</v>
      </c>
      <c r="L58" s="17" t="s">
        <v>16</v>
      </c>
      <c r="M58" s="17" t="s">
        <v>17</v>
      </c>
      <c r="N58" s="17" t="s">
        <v>18</v>
      </c>
      <c r="O58" s="110"/>
    </row>
    <row r="59" spans="2:15" ht="12.75">
      <c r="B59" s="16" t="s">
        <v>0</v>
      </c>
      <c r="C59" s="3">
        <v>37088</v>
      </c>
      <c r="D59" s="23">
        <v>40611</v>
      </c>
      <c r="E59" s="23"/>
      <c r="F59" s="23"/>
      <c r="G59" s="23"/>
      <c r="H59" s="23">
        <v>27315</v>
      </c>
      <c r="I59" s="23">
        <v>38987</v>
      </c>
      <c r="J59" s="23"/>
      <c r="K59" s="23"/>
      <c r="L59" s="3"/>
      <c r="M59" s="3"/>
      <c r="N59" s="3">
        <v>38014</v>
      </c>
      <c r="O59" s="18">
        <f aca="true" t="shared" si="4" ref="O59:O64">SUM(C59:N59)</f>
        <v>182015</v>
      </c>
    </row>
    <row r="60" spans="2:15" ht="12.75">
      <c r="B60" s="16" t="s">
        <v>1</v>
      </c>
      <c r="C60" s="3">
        <v>52373</v>
      </c>
      <c r="D60" s="23">
        <v>56654</v>
      </c>
      <c r="E60" s="23"/>
      <c r="F60" s="23"/>
      <c r="G60" s="23"/>
      <c r="H60" s="23">
        <v>20486</v>
      </c>
      <c r="I60" s="23">
        <v>24801</v>
      </c>
      <c r="J60" s="23"/>
      <c r="K60" s="23"/>
      <c r="L60" s="3"/>
      <c r="M60" s="3"/>
      <c r="N60" s="3">
        <v>52874</v>
      </c>
      <c r="O60" s="18">
        <f t="shared" si="4"/>
        <v>207188</v>
      </c>
    </row>
    <row r="61" spans="2:15" ht="12.75">
      <c r="B61" s="16" t="s">
        <v>2</v>
      </c>
      <c r="C61" s="3"/>
      <c r="D61" s="23"/>
      <c r="E61" s="23">
        <v>41687</v>
      </c>
      <c r="F61" s="23"/>
      <c r="G61" s="23"/>
      <c r="H61" s="23">
        <v>22838</v>
      </c>
      <c r="I61" s="23"/>
      <c r="J61" s="23"/>
      <c r="K61" s="23">
        <v>40742</v>
      </c>
      <c r="L61" s="3"/>
      <c r="M61" s="3">
        <v>37916</v>
      </c>
      <c r="N61" s="3"/>
      <c r="O61" s="18">
        <f t="shared" si="4"/>
        <v>143183</v>
      </c>
    </row>
    <row r="62" spans="2:15" ht="12.75">
      <c r="B62" s="16" t="s">
        <v>3</v>
      </c>
      <c r="C62" s="3"/>
      <c r="D62" s="23"/>
      <c r="E62" s="23">
        <v>73652</v>
      </c>
      <c r="F62" s="23"/>
      <c r="G62" s="23"/>
      <c r="H62" s="23">
        <v>28164</v>
      </c>
      <c r="I62" s="23"/>
      <c r="J62" s="23"/>
      <c r="K62" s="23">
        <v>43680</v>
      </c>
      <c r="L62" s="3"/>
      <c r="M62" s="3">
        <v>66335</v>
      </c>
      <c r="N62" s="3"/>
      <c r="O62" s="18">
        <f t="shared" si="4"/>
        <v>211831</v>
      </c>
    </row>
    <row r="63" spans="2:15" ht="12.75">
      <c r="B63" s="16" t="s">
        <v>4</v>
      </c>
      <c r="C63" s="3"/>
      <c r="D63" s="23"/>
      <c r="E63" s="23"/>
      <c r="F63" s="23">
        <v>91752</v>
      </c>
      <c r="G63" s="23">
        <v>102123</v>
      </c>
      <c r="H63" s="23"/>
      <c r="I63" s="23"/>
      <c r="J63" s="23"/>
      <c r="K63" s="23"/>
      <c r="L63" s="3">
        <v>88010</v>
      </c>
      <c r="M63" s="3"/>
      <c r="N63" s="3"/>
      <c r="O63" s="18">
        <f t="shared" si="4"/>
        <v>281885</v>
      </c>
    </row>
    <row r="64" spans="2:15" ht="12.75">
      <c r="B64" s="16" t="s">
        <v>5</v>
      </c>
      <c r="C64" s="3">
        <v>45871</v>
      </c>
      <c r="D64" s="23">
        <v>39566</v>
      </c>
      <c r="E64" s="23">
        <v>45221</v>
      </c>
      <c r="F64" s="23">
        <v>36928</v>
      </c>
      <c r="G64" s="23">
        <v>45903</v>
      </c>
      <c r="H64" s="23">
        <v>42598</v>
      </c>
      <c r="I64" s="23">
        <v>27284</v>
      </c>
      <c r="J64" s="23">
        <v>86325</v>
      </c>
      <c r="K64" s="23">
        <v>29577</v>
      </c>
      <c r="L64" s="3">
        <v>36929</v>
      </c>
      <c r="M64" s="3">
        <v>45739</v>
      </c>
      <c r="N64" s="3">
        <v>60332</v>
      </c>
      <c r="O64" s="18">
        <f t="shared" si="4"/>
        <v>542273</v>
      </c>
    </row>
    <row r="68" spans="3:15" ht="12.75">
      <c r="C68" s="111" t="s">
        <v>59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9">
        <f>SUM(O71:O76)</f>
        <v>1542163</v>
      </c>
    </row>
    <row r="69" spans="3:15" ht="12.75">
      <c r="C69" s="110" t="s">
        <v>20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 t="s">
        <v>29</v>
      </c>
    </row>
    <row r="70" spans="3:15" ht="12.75">
      <c r="C70" s="17" t="s">
        <v>7</v>
      </c>
      <c r="D70" s="17" t="s">
        <v>8</v>
      </c>
      <c r="E70" s="17" t="s">
        <v>9</v>
      </c>
      <c r="F70" s="17" t="s">
        <v>10</v>
      </c>
      <c r="G70" s="17" t="s">
        <v>11</v>
      </c>
      <c r="H70" s="17" t="s">
        <v>12</v>
      </c>
      <c r="I70" s="17" t="s">
        <v>13</v>
      </c>
      <c r="J70" s="17" t="s">
        <v>14</v>
      </c>
      <c r="K70" s="17" t="s">
        <v>15</v>
      </c>
      <c r="L70" s="17" t="s">
        <v>16</v>
      </c>
      <c r="M70" s="17" t="s">
        <v>17</v>
      </c>
      <c r="N70" s="17" t="s">
        <v>18</v>
      </c>
      <c r="O70" s="110"/>
    </row>
    <row r="71" spans="2:15" ht="12.75">
      <c r="B71" s="16" t="s">
        <v>0</v>
      </c>
      <c r="C71" s="3">
        <v>33277</v>
      </c>
      <c r="D71" s="23">
        <v>37297</v>
      </c>
      <c r="E71" s="23"/>
      <c r="F71" s="23"/>
      <c r="G71" s="23"/>
      <c r="H71" s="23">
        <v>24408</v>
      </c>
      <c r="I71" s="23">
        <v>36528</v>
      </c>
      <c r="J71" s="23"/>
      <c r="K71" s="23"/>
      <c r="L71" s="3"/>
      <c r="M71" s="3"/>
      <c r="N71" s="3">
        <v>32908</v>
      </c>
      <c r="O71" s="18">
        <f aca="true" t="shared" si="5" ref="O71:O76">SUM(C71:N71)</f>
        <v>164418</v>
      </c>
    </row>
    <row r="72" spans="2:15" ht="12.75">
      <c r="B72" s="16" t="s">
        <v>1</v>
      </c>
      <c r="C72" s="3">
        <v>45382</v>
      </c>
      <c r="D72" s="23">
        <v>50150</v>
      </c>
      <c r="E72" s="23"/>
      <c r="F72" s="23"/>
      <c r="G72" s="23"/>
      <c r="H72" s="23">
        <v>18780</v>
      </c>
      <c r="I72" s="23">
        <v>27678</v>
      </c>
      <c r="J72" s="23"/>
      <c r="K72" s="23"/>
      <c r="L72" s="3"/>
      <c r="M72" s="3"/>
      <c r="N72" s="3">
        <v>44048</v>
      </c>
      <c r="O72" s="18">
        <f t="shared" si="5"/>
        <v>186038</v>
      </c>
    </row>
    <row r="73" spans="2:15" ht="12.75">
      <c r="B73" s="16" t="s">
        <v>2</v>
      </c>
      <c r="C73" s="3"/>
      <c r="D73" s="23"/>
      <c r="E73" s="23">
        <v>33542</v>
      </c>
      <c r="F73" s="23"/>
      <c r="G73" s="23"/>
      <c r="H73" s="23">
        <v>20951</v>
      </c>
      <c r="I73" s="23"/>
      <c r="J73" s="23"/>
      <c r="K73" s="23">
        <v>37413</v>
      </c>
      <c r="L73" s="3"/>
      <c r="M73" s="3">
        <v>29354</v>
      </c>
      <c r="N73" s="3"/>
      <c r="O73" s="18">
        <f t="shared" si="5"/>
        <v>121260</v>
      </c>
    </row>
    <row r="74" spans="2:15" ht="12.75">
      <c r="B74" s="16" t="s">
        <v>3</v>
      </c>
      <c r="C74" s="3"/>
      <c r="D74" s="23"/>
      <c r="E74" s="23">
        <v>68564</v>
      </c>
      <c r="F74" s="23"/>
      <c r="G74" s="23"/>
      <c r="H74" s="23">
        <v>23943</v>
      </c>
      <c r="I74" s="23"/>
      <c r="J74" s="23"/>
      <c r="K74" s="23">
        <v>37878</v>
      </c>
      <c r="L74" s="3"/>
      <c r="M74" s="3">
        <v>59719</v>
      </c>
      <c r="N74" s="3"/>
      <c r="O74" s="18">
        <f t="shared" si="5"/>
        <v>190104</v>
      </c>
    </row>
    <row r="75" spans="2:15" ht="12.75">
      <c r="B75" s="16" t="s">
        <v>4</v>
      </c>
      <c r="C75" s="3"/>
      <c r="D75" s="23"/>
      <c r="E75" s="23"/>
      <c r="F75" s="23">
        <v>83233</v>
      </c>
      <c r="G75" s="23">
        <v>87624</v>
      </c>
      <c r="H75" s="23"/>
      <c r="I75" s="23"/>
      <c r="J75" s="23"/>
      <c r="K75" s="23"/>
      <c r="L75" s="3">
        <v>76519</v>
      </c>
      <c r="M75" s="3"/>
      <c r="N75" s="3"/>
      <c r="O75" s="18">
        <f t="shared" si="5"/>
        <v>247376</v>
      </c>
    </row>
    <row r="76" spans="2:15" ht="12.75">
      <c r="B76" s="16" t="s">
        <v>5</v>
      </c>
      <c r="C76" s="3">
        <v>52838</v>
      </c>
      <c r="D76" s="23">
        <v>46732</v>
      </c>
      <c r="E76" s="23">
        <v>52859</v>
      </c>
      <c r="F76" s="23">
        <v>47239</v>
      </c>
      <c r="G76" s="23">
        <v>54256</v>
      </c>
      <c r="H76" s="23">
        <v>49850</v>
      </c>
      <c r="I76" s="23">
        <v>43750</v>
      </c>
      <c r="J76" s="23">
        <v>101812</v>
      </c>
      <c r="K76" s="23">
        <v>41791</v>
      </c>
      <c r="L76" s="3">
        <v>49530</v>
      </c>
      <c r="M76" s="3">
        <v>45278</v>
      </c>
      <c r="N76" s="3">
        <v>47032</v>
      </c>
      <c r="O76" s="18">
        <f t="shared" si="5"/>
        <v>632967</v>
      </c>
    </row>
    <row r="79" spans="3:16" ht="12.75">
      <c r="C79" s="111" t="s">
        <v>87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9">
        <f>SUM(O82:O87)</f>
        <v>1845000</v>
      </c>
      <c r="P79" s="36"/>
    </row>
    <row r="80" spans="3:15" ht="12.75">
      <c r="C80" s="110" t="s">
        <v>20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 t="s">
        <v>29</v>
      </c>
    </row>
    <row r="81" spans="3:15" ht="12.75">
      <c r="C81" s="17" t="s">
        <v>7</v>
      </c>
      <c r="D81" s="17" t="s">
        <v>8</v>
      </c>
      <c r="E81" s="17" t="s">
        <v>9</v>
      </c>
      <c r="F81" s="17" t="s">
        <v>10</v>
      </c>
      <c r="G81" s="17" t="s">
        <v>11</v>
      </c>
      <c r="H81" s="17" t="s">
        <v>12</v>
      </c>
      <c r="I81" s="17" t="s">
        <v>13</v>
      </c>
      <c r="J81" s="17" t="s">
        <v>14</v>
      </c>
      <c r="K81" s="17" t="s">
        <v>15</v>
      </c>
      <c r="L81" s="17" t="s">
        <v>16</v>
      </c>
      <c r="M81" s="17" t="s">
        <v>17</v>
      </c>
      <c r="N81" s="17" t="s">
        <v>18</v>
      </c>
      <c r="O81" s="110"/>
    </row>
    <row r="82" spans="2:15" ht="12.75">
      <c r="B82" s="16" t="s">
        <v>0</v>
      </c>
      <c r="C82" s="3">
        <v>28178.134504420577</v>
      </c>
      <c r="D82" s="23">
        <v>28399.605368502565</v>
      </c>
      <c r="E82" s="23"/>
      <c r="F82" s="23"/>
      <c r="G82" s="23"/>
      <c r="H82" s="23">
        <v>16571.790124903335</v>
      </c>
      <c r="I82" s="23">
        <v>29746.227427818416</v>
      </c>
      <c r="J82" s="23"/>
      <c r="K82" s="23"/>
      <c r="L82" s="3"/>
      <c r="M82" s="3"/>
      <c r="N82" s="3">
        <v>28126.98705819819</v>
      </c>
      <c r="O82" s="18">
        <f aca="true" t="shared" si="6" ref="O82:O87">SUM(C82:N82)</f>
        <v>131022.7444838431</v>
      </c>
    </row>
    <row r="83" spans="2:15" ht="12.75">
      <c r="B83" s="16" t="s">
        <v>1</v>
      </c>
      <c r="C83" s="3">
        <v>51659.913258104396</v>
      </c>
      <c r="D83" s="23">
        <v>52065.943175588036</v>
      </c>
      <c r="E83" s="23"/>
      <c r="F83" s="23"/>
      <c r="G83" s="23"/>
      <c r="H83" s="23">
        <v>23673.985892719047</v>
      </c>
      <c r="I83" s="23">
        <v>42494.61061116917</v>
      </c>
      <c r="J83" s="23"/>
      <c r="K83" s="23"/>
      <c r="L83" s="3"/>
      <c r="M83" s="3"/>
      <c r="N83" s="3">
        <v>51566.14294003001</v>
      </c>
      <c r="O83" s="18">
        <f t="shared" si="6"/>
        <v>221460.59587761067</v>
      </c>
    </row>
    <row r="84" spans="2:15" ht="12.75">
      <c r="B84" s="16" t="s">
        <v>2</v>
      </c>
      <c r="C84" s="3"/>
      <c r="D84" s="23"/>
      <c r="E84" s="23">
        <v>31891.85167090097</v>
      </c>
      <c r="F84" s="23"/>
      <c r="G84" s="23"/>
      <c r="H84" s="23">
        <v>14204.39153563143</v>
      </c>
      <c r="I84" s="23"/>
      <c r="J84" s="23"/>
      <c r="K84" s="23">
        <v>26699.085532375902</v>
      </c>
      <c r="L84" s="3"/>
      <c r="M84" s="3">
        <v>28655.725832764012</v>
      </c>
      <c r="N84" s="3"/>
      <c r="O84" s="18">
        <f t="shared" si="6"/>
        <v>101451.05457167233</v>
      </c>
    </row>
    <row r="85" spans="2:15" ht="12.75">
      <c r="B85" s="16" t="s">
        <v>3</v>
      </c>
      <c r="C85" s="3"/>
      <c r="D85" s="23"/>
      <c r="E85" s="23">
        <v>58468.39472998511</v>
      </c>
      <c r="F85" s="23"/>
      <c r="G85" s="23"/>
      <c r="H85" s="23">
        <v>26041.384481990954</v>
      </c>
      <c r="I85" s="23"/>
      <c r="J85" s="23"/>
      <c r="K85" s="23">
        <v>48948.32347602248</v>
      </c>
      <c r="L85" s="3"/>
      <c r="M85" s="3">
        <v>52535.49736006735</v>
      </c>
      <c r="N85" s="3"/>
      <c r="O85" s="18">
        <f t="shared" si="6"/>
        <v>185993.6000480659</v>
      </c>
    </row>
    <row r="86" spans="2:15" ht="12.75">
      <c r="B86" s="16" t="s">
        <v>4</v>
      </c>
      <c r="C86" s="3"/>
      <c r="D86" s="23"/>
      <c r="E86" s="23"/>
      <c r="F86" s="23">
        <v>78947.09273923883</v>
      </c>
      <c r="G86" s="23">
        <v>75056.5451890797</v>
      </c>
      <c r="H86" s="23"/>
      <c r="I86" s="23"/>
      <c r="J86" s="23"/>
      <c r="K86" s="23"/>
      <c r="L86" s="3">
        <v>77491.82942021033</v>
      </c>
      <c r="M86" s="3"/>
      <c r="N86" s="3"/>
      <c r="O86" s="18">
        <f t="shared" si="6"/>
        <v>231495.46734852885</v>
      </c>
    </row>
    <row r="87" spans="2:15" ht="12.75">
      <c r="B87" s="16" t="s">
        <v>5</v>
      </c>
      <c r="C87" s="3">
        <v>86603.03640346721</v>
      </c>
      <c r="D87" s="23">
        <v>78572.24151952377</v>
      </c>
      <c r="E87" s="23">
        <v>81578.43217266699</v>
      </c>
      <c r="F87" s="23">
        <v>73036.61520795891</v>
      </c>
      <c r="G87" s="23">
        <v>81363.81789404438</v>
      </c>
      <c r="H87" s="23">
        <v>74465.44653527992</v>
      </c>
      <c r="I87" s="23">
        <v>71468.20875514814</v>
      </c>
      <c r="J87" s="23">
        <v>125440.27118570742</v>
      </c>
      <c r="K87" s="23">
        <v>69983.96662274288</v>
      </c>
      <c r="L87" s="3">
        <v>84003.74785888346</v>
      </c>
      <c r="M87" s="3">
        <v>75112.73589497233</v>
      </c>
      <c r="N87" s="3">
        <v>71948.01761988377</v>
      </c>
      <c r="O87" s="18">
        <f t="shared" si="6"/>
        <v>973576.5376702793</v>
      </c>
    </row>
    <row r="90" spans="3:15" ht="12.75">
      <c r="C90" s="114" t="s">
        <v>104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9">
        <f>SUM(O93:O98)</f>
        <v>1710028.6692806995</v>
      </c>
    </row>
    <row r="91" spans="3:15" ht="12.75">
      <c r="C91" s="110" t="s">
        <v>20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 t="s">
        <v>29</v>
      </c>
    </row>
    <row r="92" spans="3:15" ht="12.75">
      <c r="C92" s="17" t="s">
        <v>7</v>
      </c>
      <c r="D92" s="17" t="s">
        <v>8</v>
      </c>
      <c r="E92" s="17" t="s">
        <v>9</v>
      </c>
      <c r="F92" s="17" t="s">
        <v>10</v>
      </c>
      <c r="G92" s="17" t="s">
        <v>11</v>
      </c>
      <c r="H92" s="17" t="s">
        <v>12</v>
      </c>
      <c r="I92" s="17" t="s">
        <v>13</v>
      </c>
      <c r="J92" s="17" t="s">
        <v>14</v>
      </c>
      <c r="K92" s="17" t="s">
        <v>15</v>
      </c>
      <c r="L92" s="17" t="s">
        <v>16</v>
      </c>
      <c r="M92" s="17" t="s">
        <v>17</v>
      </c>
      <c r="N92" s="17" t="s">
        <v>18</v>
      </c>
      <c r="O92" s="110"/>
    </row>
    <row r="93" spans="2:15" ht="12.75">
      <c r="B93" s="16" t="s">
        <v>0</v>
      </c>
      <c r="C93" s="3">
        <v>34857</v>
      </c>
      <c r="D93" s="23">
        <v>34219</v>
      </c>
      <c r="E93" s="23"/>
      <c r="F93" s="23"/>
      <c r="G93" s="23"/>
      <c r="H93" s="23">
        <v>23683</v>
      </c>
      <c r="I93" s="23">
        <v>43914.38333333333</v>
      </c>
      <c r="J93" s="23"/>
      <c r="K93" s="23"/>
      <c r="L93" s="3"/>
      <c r="M93" s="3"/>
      <c r="N93" s="3">
        <v>38176.71428571428</v>
      </c>
      <c r="O93" s="18">
        <f aca="true" t="shared" si="7" ref="O93:O98">SUM(C93:N93)</f>
        <v>174850.09761904762</v>
      </c>
    </row>
    <row r="94" spans="2:15" ht="12.75">
      <c r="B94" s="16" t="s">
        <v>1</v>
      </c>
      <c r="C94" s="3">
        <v>57212</v>
      </c>
      <c r="D94" s="23">
        <v>56153</v>
      </c>
      <c r="E94" s="23"/>
      <c r="F94" s="23"/>
      <c r="G94" s="23"/>
      <c r="H94" s="23">
        <v>22776</v>
      </c>
      <c r="I94" s="23">
        <v>56153</v>
      </c>
      <c r="J94" s="23"/>
      <c r="K94" s="23"/>
      <c r="L94" s="3"/>
      <c r="M94" s="3"/>
      <c r="N94" s="3">
        <v>62660.76190476191</v>
      </c>
      <c r="O94" s="18">
        <f t="shared" si="7"/>
        <v>254954.7619047619</v>
      </c>
    </row>
    <row r="95" spans="2:15" ht="12.75">
      <c r="B95" s="16" t="s">
        <v>2</v>
      </c>
      <c r="C95" s="3"/>
      <c r="D95" s="23"/>
      <c r="E95" s="23">
        <v>35275</v>
      </c>
      <c r="F95" s="23"/>
      <c r="G95" s="23"/>
      <c r="H95" s="23">
        <v>18397</v>
      </c>
      <c r="I95" s="23"/>
      <c r="J95" s="23"/>
      <c r="K95" s="23">
        <v>33741.30434782609</v>
      </c>
      <c r="L95" s="3"/>
      <c r="M95" s="3">
        <v>33741.30434782609</v>
      </c>
      <c r="N95" s="3"/>
      <c r="O95" s="18">
        <f t="shared" si="7"/>
        <v>121154.60869565216</v>
      </c>
    </row>
    <row r="96" spans="2:15" ht="12.75">
      <c r="B96" s="16" t="s">
        <v>3</v>
      </c>
      <c r="C96" s="3"/>
      <c r="D96" s="23"/>
      <c r="E96" s="23">
        <v>67754</v>
      </c>
      <c r="F96" s="23"/>
      <c r="G96" s="23"/>
      <c r="H96" s="23">
        <v>30263</v>
      </c>
      <c r="I96" s="23"/>
      <c r="J96" s="23"/>
      <c r="K96" s="23">
        <v>64808.17391304348</v>
      </c>
      <c r="L96" s="3"/>
      <c r="M96" s="3">
        <v>64808.17391304348</v>
      </c>
      <c r="N96" s="3"/>
      <c r="O96" s="18">
        <f t="shared" si="7"/>
        <v>227633.34782608697</v>
      </c>
    </row>
    <row r="97" spans="2:15" ht="12.75">
      <c r="B97" s="16" t="s">
        <v>4</v>
      </c>
      <c r="C97" s="3"/>
      <c r="D97" s="23"/>
      <c r="E97" s="23"/>
      <c r="F97" s="23">
        <v>96819</v>
      </c>
      <c r="G97" s="23">
        <v>100764</v>
      </c>
      <c r="H97" s="23"/>
      <c r="I97" s="23"/>
      <c r="J97" s="23"/>
      <c r="K97" s="23"/>
      <c r="L97" s="3">
        <v>92418.13636363637</v>
      </c>
      <c r="M97" s="3"/>
      <c r="N97" s="3"/>
      <c r="O97" s="18">
        <f t="shared" si="7"/>
        <v>290001.13636363635</v>
      </c>
    </row>
    <row r="98" spans="2:15" ht="12.75">
      <c r="B98" s="16" t="s">
        <v>5</v>
      </c>
      <c r="C98" s="3">
        <v>43723</v>
      </c>
      <c r="D98" s="23">
        <v>42627</v>
      </c>
      <c r="E98" s="23">
        <v>43519</v>
      </c>
      <c r="F98" s="23">
        <v>46367</v>
      </c>
      <c r="G98" s="23">
        <v>48065</v>
      </c>
      <c r="H98" s="23">
        <v>45025</v>
      </c>
      <c r="I98" s="23">
        <v>47505.99397590361</v>
      </c>
      <c r="J98" s="23">
        <v>147573.37730923694</v>
      </c>
      <c r="K98" s="23">
        <v>42656.01699716714</v>
      </c>
      <c r="L98" s="3">
        <v>51861.35549132948</v>
      </c>
      <c r="M98" s="3">
        <v>42656.01699716714</v>
      </c>
      <c r="N98" s="3">
        <v>39855.95610071014</v>
      </c>
      <c r="O98" s="18">
        <f t="shared" si="7"/>
        <v>641434.7168715143</v>
      </c>
    </row>
    <row r="101" spans="3:15" ht="12.75">
      <c r="C101" s="114" t="s">
        <v>109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9">
        <f>SUM(O104:O109)</f>
        <v>350003</v>
      </c>
    </row>
    <row r="102" spans="3:15" ht="12.75">
      <c r="C102" s="110" t="s">
        <v>20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 t="s">
        <v>29</v>
      </c>
    </row>
    <row r="103" spans="3:15" ht="12.75">
      <c r="C103" s="17" t="s">
        <v>7</v>
      </c>
      <c r="D103" s="17" t="s">
        <v>8</v>
      </c>
      <c r="E103" s="17" t="s">
        <v>9</v>
      </c>
      <c r="F103" s="17" t="s">
        <v>10</v>
      </c>
      <c r="G103" s="17" t="s">
        <v>11</v>
      </c>
      <c r="H103" s="17" t="s">
        <v>12</v>
      </c>
      <c r="I103" s="17" t="s">
        <v>13</v>
      </c>
      <c r="J103" s="17" t="s">
        <v>14</v>
      </c>
      <c r="K103" s="17" t="s">
        <v>15</v>
      </c>
      <c r="L103" s="17" t="s">
        <v>16</v>
      </c>
      <c r="M103" s="17" t="s">
        <v>17</v>
      </c>
      <c r="N103" s="17" t="s">
        <v>18</v>
      </c>
      <c r="O103" s="110"/>
    </row>
    <row r="104" spans="2:15" ht="12.75">
      <c r="B104" s="16" t="s">
        <v>0</v>
      </c>
      <c r="C104" s="3">
        <v>7007</v>
      </c>
      <c r="D104" s="23">
        <v>7520</v>
      </c>
      <c r="E104" s="23">
        <v>0</v>
      </c>
      <c r="F104" s="23">
        <v>0</v>
      </c>
      <c r="G104" s="23">
        <v>0</v>
      </c>
      <c r="H104" s="23">
        <v>4745</v>
      </c>
      <c r="I104" s="23">
        <v>8315</v>
      </c>
      <c r="J104" s="23">
        <v>0</v>
      </c>
      <c r="K104" s="23">
        <v>0</v>
      </c>
      <c r="L104" s="3">
        <v>0</v>
      </c>
      <c r="M104" s="3">
        <v>0</v>
      </c>
      <c r="N104" s="3">
        <v>6648</v>
      </c>
      <c r="O104" s="18">
        <f aca="true" t="shared" si="8" ref="O104:O109">SUM(C104:N104)</f>
        <v>34235</v>
      </c>
    </row>
    <row r="105" spans="2:15" ht="12.75">
      <c r="B105" s="16" t="s">
        <v>1</v>
      </c>
      <c r="C105" s="3">
        <v>9643</v>
      </c>
      <c r="D105" s="23">
        <v>10312</v>
      </c>
      <c r="E105" s="23">
        <v>0</v>
      </c>
      <c r="F105" s="23">
        <v>0</v>
      </c>
      <c r="G105" s="23">
        <v>0</v>
      </c>
      <c r="H105" s="23">
        <v>3583</v>
      </c>
      <c r="I105" s="23">
        <v>6615</v>
      </c>
      <c r="J105" s="23">
        <v>0</v>
      </c>
      <c r="K105" s="23">
        <v>0</v>
      </c>
      <c r="L105" s="3">
        <v>0</v>
      </c>
      <c r="M105" s="3">
        <v>0</v>
      </c>
      <c r="N105" s="3">
        <v>9077</v>
      </c>
      <c r="O105" s="18">
        <f t="shared" si="8"/>
        <v>39230</v>
      </c>
    </row>
    <row r="106" spans="2:15" ht="12.75">
      <c r="B106" s="16" t="s">
        <v>2</v>
      </c>
      <c r="C106" s="3">
        <v>0</v>
      </c>
      <c r="D106" s="23">
        <v>0</v>
      </c>
      <c r="E106" s="23">
        <v>6967</v>
      </c>
      <c r="F106" s="23">
        <v>0</v>
      </c>
      <c r="G106" s="23">
        <v>0</v>
      </c>
      <c r="H106" s="23">
        <v>3961</v>
      </c>
      <c r="I106" s="23">
        <v>0</v>
      </c>
      <c r="J106" s="23">
        <v>0</v>
      </c>
      <c r="K106" s="23">
        <v>6822</v>
      </c>
      <c r="L106" s="3">
        <v>0</v>
      </c>
      <c r="M106" s="3">
        <v>6343</v>
      </c>
      <c r="N106" s="3">
        <v>0</v>
      </c>
      <c r="O106" s="18">
        <f t="shared" si="8"/>
        <v>24093</v>
      </c>
    </row>
    <row r="107" spans="2:15" ht="12.75">
      <c r="B107" s="16" t="s">
        <v>3</v>
      </c>
      <c r="C107" s="3">
        <v>0</v>
      </c>
      <c r="D107" s="23">
        <v>0</v>
      </c>
      <c r="E107" s="23">
        <v>12741</v>
      </c>
      <c r="F107" s="23">
        <v>0</v>
      </c>
      <c r="G107" s="23">
        <v>0</v>
      </c>
      <c r="H107" s="23">
        <v>4991</v>
      </c>
      <c r="I107" s="23">
        <v>0</v>
      </c>
      <c r="J107" s="23">
        <v>0</v>
      </c>
      <c r="K107" s="23">
        <v>8704</v>
      </c>
      <c r="L107" s="3">
        <v>0</v>
      </c>
      <c r="M107" s="3">
        <v>10883</v>
      </c>
      <c r="N107" s="3">
        <v>0</v>
      </c>
      <c r="O107" s="18">
        <f t="shared" si="8"/>
        <v>37319</v>
      </c>
    </row>
    <row r="108" spans="2:15" ht="12.75">
      <c r="B108" s="16" t="s">
        <v>4</v>
      </c>
      <c r="C108" s="3">
        <v>0</v>
      </c>
      <c r="D108" s="23">
        <v>0</v>
      </c>
      <c r="E108" s="23">
        <v>0</v>
      </c>
      <c r="F108" s="23">
        <v>16546</v>
      </c>
      <c r="G108" s="23">
        <v>16212</v>
      </c>
      <c r="H108" s="23">
        <v>0</v>
      </c>
      <c r="I108" s="23">
        <v>0</v>
      </c>
      <c r="J108" s="23">
        <v>0</v>
      </c>
      <c r="K108" s="23">
        <v>0</v>
      </c>
      <c r="L108" s="3">
        <v>16765</v>
      </c>
      <c r="M108" s="3">
        <v>0</v>
      </c>
      <c r="N108" s="3">
        <v>0</v>
      </c>
      <c r="O108" s="18">
        <f t="shared" si="8"/>
        <v>49523</v>
      </c>
    </row>
    <row r="109" spans="2:15" ht="12.75">
      <c r="B109" s="16" t="s">
        <v>5</v>
      </c>
      <c r="C109" s="3">
        <v>14924</v>
      </c>
      <c r="D109" s="23">
        <v>12338</v>
      </c>
      <c r="E109" s="23">
        <v>12909</v>
      </c>
      <c r="F109" s="23">
        <v>12286</v>
      </c>
      <c r="G109" s="23">
        <v>13461</v>
      </c>
      <c r="H109" s="23">
        <v>12116</v>
      </c>
      <c r="I109" s="23">
        <v>12333</v>
      </c>
      <c r="J109" s="23">
        <v>23796</v>
      </c>
      <c r="K109" s="23">
        <v>12101</v>
      </c>
      <c r="L109" s="3">
        <v>13871</v>
      </c>
      <c r="M109" s="3">
        <v>12426</v>
      </c>
      <c r="N109" s="3">
        <v>13042</v>
      </c>
      <c r="O109" s="18">
        <f t="shared" si="8"/>
        <v>165603</v>
      </c>
    </row>
    <row r="111" spans="2:15" ht="13.5" thickBot="1">
      <c r="B111" s="24" t="s">
        <v>33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5" spans="2:15" ht="12.75">
      <c r="B115" s="15"/>
      <c r="C115" s="115" t="s">
        <v>42</v>
      </c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7"/>
      <c r="O115" s="19">
        <f>SUM(O118:O120)</f>
        <v>1652476</v>
      </c>
    </row>
    <row r="116" spans="3:15" ht="12.75">
      <c r="C116" s="110" t="s">
        <v>19</v>
      </c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3"/>
      <c r="O116" s="110" t="s">
        <v>29</v>
      </c>
    </row>
    <row r="117" spans="3:15" ht="12.75">
      <c r="C117" s="17" t="s">
        <v>7</v>
      </c>
      <c r="D117" s="17" t="s">
        <v>8</v>
      </c>
      <c r="E117" s="17" t="s">
        <v>9</v>
      </c>
      <c r="F117" s="17" t="s">
        <v>10</v>
      </c>
      <c r="G117" s="17" t="s">
        <v>11</v>
      </c>
      <c r="H117" s="17" t="s">
        <v>12</v>
      </c>
      <c r="I117" s="17" t="s">
        <v>13</v>
      </c>
      <c r="J117" s="17" t="s">
        <v>14</v>
      </c>
      <c r="K117" s="17" t="s">
        <v>15</v>
      </c>
      <c r="L117" s="17" t="s">
        <v>16</v>
      </c>
      <c r="M117" s="17" t="s">
        <v>17</v>
      </c>
      <c r="N117" s="20" t="s">
        <v>18</v>
      </c>
      <c r="O117" s="110"/>
    </row>
    <row r="118" spans="2:15" ht="12.75">
      <c r="B118" s="16" t="s">
        <v>0</v>
      </c>
      <c r="C118" s="3">
        <v>24104</v>
      </c>
      <c r="D118" s="3">
        <v>25519</v>
      </c>
      <c r="E118" s="3">
        <v>29769</v>
      </c>
      <c r="F118" s="3">
        <v>33982</v>
      </c>
      <c r="G118" s="3">
        <v>36465</v>
      </c>
      <c r="H118" s="3">
        <v>38312</v>
      </c>
      <c r="I118" s="3">
        <v>34972</v>
      </c>
      <c r="J118" s="3">
        <v>33160</v>
      </c>
      <c r="K118" s="3">
        <v>35269</v>
      </c>
      <c r="L118" s="3">
        <v>33077</v>
      </c>
      <c r="M118" s="3">
        <v>26283</v>
      </c>
      <c r="N118" s="21">
        <v>23692</v>
      </c>
      <c r="O118" s="18">
        <f>SUM(C118:N118)</f>
        <v>374604</v>
      </c>
    </row>
    <row r="119" spans="2:15" ht="12.75">
      <c r="B119" s="16" t="s">
        <v>1</v>
      </c>
      <c r="C119" s="3">
        <v>62573</v>
      </c>
      <c r="D119" s="3">
        <v>63714</v>
      </c>
      <c r="E119" s="3">
        <v>67657</v>
      </c>
      <c r="F119" s="3">
        <v>48600</v>
      </c>
      <c r="G119" s="3">
        <v>53032</v>
      </c>
      <c r="H119" s="3">
        <v>54178</v>
      </c>
      <c r="I119" s="3">
        <v>51857</v>
      </c>
      <c r="J119" s="3">
        <v>50930</v>
      </c>
      <c r="K119" s="3">
        <v>51829</v>
      </c>
      <c r="L119" s="3">
        <v>50581</v>
      </c>
      <c r="M119" s="3">
        <v>64236</v>
      </c>
      <c r="N119" s="21">
        <v>60796</v>
      </c>
      <c r="O119" s="18">
        <f>SUM(C119:N119)</f>
        <v>679983</v>
      </c>
    </row>
    <row r="120" spans="2:15" ht="12.75">
      <c r="B120" s="16" t="s">
        <v>2</v>
      </c>
      <c r="C120" s="3">
        <v>54224</v>
      </c>
      <c r="D120" s="3">
        <v>47035</v>
      </c>
      <c r="E120" s="3">
        <v>49924</v>
      </c>
      <c r="F120" s="3">
        <v>45557</v>
      </c>
      <c r="G120" s="3">
        <v>51151</v>
      </c>
      <c r="H120" s="3">
        <v>50182</v>
      </c>
      <c r="I120" s="3">
        <v>50728</v>
      </c>
      <c r="J120" s="3">
        <v>51545</v>
      </c>
      <c r="K120" s="3">
        <v>48022</v>
      </c>
      <c r="L120" s="3">
        <v>52244</v>
      </c>
      <c r="M120" s="3">
        <v>47453</v>
      </c>
      <c r="N120" s="21">
        <v>49824</v>
      </c>
      <c r="O120" s="18">
        <f>SUM(C120:N120)</f>
        <v>597889</v>
      </c>
    </row>
    <row r="121" ht="12.75">
      <c r="C121" s="36" t="s">
        <v>107</v>
      </c>
    </row>
    <row r="124" spans="2:15" ht="12.75">
      <c r="B124" s="15"/>
      <c r="C124" s="115" t="s">
        <v>43</v>
      </c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7"/>
      <c r="O124" s="19">
        <f>SUM(O127:O129)</f>
        <v>399856</v>
      </c>
    </row>
    <row r="125" spans="3:15" ht="12.75">
      <c r="C125" s="110" t="s">
        <v>19</v>
      </c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3"/>
      <c r="O125" s="110" t="s">
        <v>29</v>
      </c>
    </row>
    <row r="126" spans="3:15" ht="12.75">
      <c r="C126" s="17" t="s">
        <v>7</v>
      </c>
      <c r="D126" s="17" t="s">
        <v>8</v>
      </c>
      <c r="E126" s="17" t="s">
        <v>9</v>
      </c>
      <c r="F126" s="17" t="s">
        <v>10</v>
      </c>
      <c r="G126" s="17" t="s">
        <v>11</v>
      </c>
      <c r="H126" s="17" t="s">
        <v>12</v>
      </c>
      <c r="I126" s="17" t="s">
        <v>13</v>
      </c>
      <c r="J126" s="17" t="s">
        <v>14</v>
      </c>
      <c r="K126" s="17" t="s">
        <v>15</v>
      </c>
      <c r="L126" s="17" t="s">
        <v>16</v>
      </c>
      <c r="M126" s="17" t="s">
        <v>17</v>
      </c>
      <c r="N126" s="20" t="s">
        <v>18</v>
      </c>
      <c r="O126" s="110"/>
    </row>
    <row r="127" spans="2:15" ht="12.75">
      <c r="B127" s="16" t="s">
        <v>0</v>
      </c>
      <c r="C127" s="3">
        <v>6600</v>
      </c>
      <c r="D127" s="3">
        <v>6982</v>
      </c>
      <c r="E127" s="3">
        <v>8745</v>
      </c>
      <c r="F127" s="3">
        <v>7440</v>
      </c>
      <c r="G127" s="3">
        <v>8436</v>
      </c>
      <c r="H127" s="3">
        <v>8686</v>
      </c>
      <c r="I127" s="3">
        <v>6872</v>
      </c>
      <c r="J127" s="3">
        <v>5060</v>
      </c>
      <c r="K127" s="3">
        <v>8073</v>
      </c>
      <c r="L127" s="3">
        <v>8636</v>
      </c>
      <c r="M127" s="3">
        <v>9989</v>
      </c>
      <c r="N127" s="21">
        <v>8519</v>
      </c>
      <c r="O127" s="18">
        <f>SUM(C127:N127)</f>
        <v>94038</v>
      </c>
    </row>
    <row r="128" spans="2:15" ht="12.75">
      <c r="B128" s="16" t="s">
        <v>1</v>
      </c>
      <c r="C128" s="3">
        <v>15563</v>
      </c>
      <c r="D128" s="3">
        <v>14136</v>
      </c>
      <c r="E128" s="3">
        <v>15937</v>
      </c>
      <c r="F128" s="3">
        <v>12756</v>
      </c>
      <c r="G128" s="3">
        <v>14014</v>
      </c>
      <c r="H128" s="3">
        <v>13570</v>
      </c>
      <c r="I128" s="3">
        <v>9566</v>
      </c>
      <c r="J128" s="3">
        <v>8065</v>
      </c>
      <c r="K128" s="3">
        <v>11633</v>
      </c>
      <c r="L128" s="3">
        <v>14938</v>
      </c>
      <c r="M128" s="3">
        <v>18295</v>
      </c>
      <c r="N128" s="21">
        <v>16454</v>
      </c>
      <c r="O128" s="18">
        <f>SUM(C128:N128)</f>
        <v>164927</v>
      </c>
    </row>
    <row r="129" spans="2:15" ht="12.75">
      <c r="B129" s="16" t="s">
        <v>2</v>
      </c>
      <c r="C129" s="3">
        <v>11964</v>
      </c>
      <c r="D129" s="3">
        <v>10632</v>
      </c>
      <c r="E129" s="3">
        <v>11721</v>
      </c>
      <c r="F129" s="3">
        <v>11619</v>
      </c>
      <c r="G129" s="3">
        <v>11993</v>
      </c>
      <c r="H129" s="3">
        <v>11222</v>
      </c>
      <c r="I129" s="3">
        <v>9970</v>
      </c>
      <c r="J129" s="3">
        <v>10198</v>
      </c>
      <c r="K129" s="3">
        <v>11020</v>
      </c>
      <c r="L129" s="3">
        <v>13808</v>
      </c>
      <c r="M129" s="3">
        <v>13621</v>
      </c>
      <c r="N129" s="21">
        <v>13123</v>
      </c>
      <c r="O129" s="18">
        <f>SUM(C129:N129)</f>
        <v>140891</v>
      </c>
    </row>
    <row r="132" spans="2:15" ht="12.75">
      <c r="B132" s="15"/>
      <c r="C132" s="115" t="s">
        <v>86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9">
        <f>SUM(O135:O137)</f>
        <v>266233</v>
      </c>
    </row>
    <row r="133" spans="3:15" ht="12.75">
      <c r="C133" s="110" t="s">
        <v>19</v>
      </c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3"/>
      <c r="O133" s="110" t="s">
        <v>29</v>
      </c>
    </row>
    <row r="134" spans="3:15" ht="12.75">
      <c r="C134" s="17" t="s">
        <v>7</v>
      </c>
      <c r="D134" s="17" t="s">
        <v>8</v>
      </c>
      <c r="E134" s="17" t="s">
        <v>9</v>
      </c>
      <c r="F134" s="17" t="s">
        <v>10</v>
      </c>
      <c r="G134" s="17" t="s">
        <v>11</v>
      </c>
      <c r="H134" s="17" t="s">
        <v>12</v>
      </c>
      <c r="I134" s="17" t="s">
        <v>13</v>
      </c>
      <c r="J134" s="17" t="s">
        <v>14</v>
      </c>
      <c r="K134" s="17" t="s">
        <v>15</v>
      </c>
      <c r="L134" s="17" t="s">
        <v>16</v>
      </c>
      <c r="M134" s="17" t="s">
        <v>17</v>
      </c>
      <c r="N134" s="20" t="s">
        <v>18</v>
      </c>
      <c r="O134" s="110"/>
    </row>
    <row r="135" spans="2:15" ht="12.75">
      <c r="B135" s="16" t="s">
        <v>0</v>
      </c>
      <c r="C135" s="3">
        <v>4473</v>
      </c>
      <c r="D135" s="3">
        <v>5145</v>
      </c>
      <c r="E135" s="3">
        <v>6300</v>
      </c>
      <c r="F135" s="3">
        <v>5991</v>
      </c>
      <c r="G135" s="3">
        <v>7259</v>
      </c>
      <c r="H135" s="3">
        <v>7182</v>
      </c>
      <c r="I135" s="3">
        <v>4904</v>
      </c>
      <c r="J135" s="3">
        <v>4137</v>
      </c>
      <c r="K135" s="3">
        <v>7732</v>
      </c>
      <c r="L135" s="3">
        <v>6698</v>
      </c>
      <c r="M135" s="3">
        <v>5332</v>
      </c>
      <c r="N135" s="21">
        <v>4766</v>
      </c>
      <c r="O135" s="18">
        <f>SUM(C135:N135)</f>
        <v>69919</v>
      </c>
    </row>
    <row r="136" spans="2:15" ht="12.75">
      <c r="B136" s="16" t="s">
        <v>1</v>
      </c>
      <c r="C136" s="3">
        <v>12874</v>
      </c>
      <c r="D136" s="3">
        <v>12782</v>
      </c>
      <c r="E136" s="3">
        <v>13703</v>
      </c>
      <c r="F136" s="3">
        <v>8325</v>
      </c>
      <c r="G136" s="3">
        <v>10193</v>
      </c>
      <c r="H136" s="3">
        <v>9145</v>
      </c>
      <c r="I136" s="3">
        <v>5850</v>
      </c>
      <c r="J136" s="3">
        <v>5686</v>
      </c>
      <c r="K136" s="3">
        <v>8719</v>
      </c>
      <c r="L136" s="3">
        <v>8840</v>
      </c>
      <c r="M136" s="3">
        <v>13132</v>
      </c>
      <c r="N136" s="21">
        <v>12032</v>
      </c>
      <c r="O136" s="18">
        <f>SUM(C136:N136)</f>
        <v>121281</v>
      </c>
    </row>
    <row r="137" spans="2:15" ht="12.75">
      <c r="B137" s="16" t="s">
        <v>2</v>
      </c>
      <c r="C137" s="3">
        <v>6565</v>
      </c>
      <c r="D137" s="3">
        <v>5571</v>
      </c>
      <c r="E137" s="3">
        <v>6044</v>
      </c>
      <c r="F137" s="3">
        <v>5399</v>
      </c>
      <c r="G137" s="3">
        <v>6801</v>
      </c>
      <c r="H137" s="3">
        <v>6653</v>
      </c>
      <c r="I137" s="3">
        <v>6455</v>
      </c>
      <c r="J137" s="3">
        <v>6511</v>
      </c>
      <c r="K137" s="3">
        <v>6508</v>
      </c>
      <c r="L137" s="3">
        <v>6610</v>
      </c>
      <c r="M137" s="3">
        <v>5823</v>
      </c>
      <c r="N137" s="21">
        <v>6093</v>
      </c>
      <c r="O137" s="18">
        <f>SUM(C137:N137)</f>
        <v>75033</v>
      </c>
    </row>
    <row r="140" spans="2:15" ht="12.75">
      <c r="B140" s="15"/>
      <c r="C140" s="115" t="s">
        <v>44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9">
        <f>SUM(O143:O145)</f>
        <v>440209</v>
      </c>
    </row>
    <row r="141" spans="3:15" ht="12.75">
      <c r="C141" s="110" t="s">
        <v>19</v>
      </c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3"/>
      <c r="O141" s="110" t="s">
        <v>29</v>
      </c>
    </row>
    <row r="142" spans="3:15" ht="12.75">
      <c r="C142" s="17" t="s">
        <v>7</v>
      </c>
      <c r="D142" s="17" t="s">
        <v>8</v>
      </c>
      <c r="E142" s="17" t="s">
        <v>9</v>
      </c>
      <c r="F142" s="17" t="s">
        <v>10</v>
      </c>
      <c r="G142" s="17" t="s">
        <v>11</v>
      </c>
      <c r="H142" s="17" t="s">
        <v>12</v>
      </c>
      <c r="I142" s="17" t="s">
        <v>13</v>
      </c>
      <c r="J142" s="17" t="s">
        <v>14</v>
      </c>
      <c r="K142" s="17" t="s">
        <v>15</v>
      </c>
      <c r="L142" s="17" t="s">
        <v>16</v>
      </c>
      <c r="M142" s="17" t="s">
        <v>17</v>
      </c>
      <c r="N142" s="20" t="s">
        <v>18</v>
      </c>
      <c r="O142" s="110"/>
    </row>
    <row r="143" spans="2:15" ht="12.75">
      <c r="B143" s="16" t="s">
        <v>0</v>
      </c>
      <c r="C143" s="3">
        <v>9499</v>
      </c>
      <c r="D143" s="3">
        <v>8325</v>
      </c>
      <c r="E143" s="3">
        <v>8080</v>
      </c>
      <c r="F143" s="3">
        <v>6929</v>
      </c>
      <c r="G143" s="3">
        <v>7807</v>
      </c>
      <c r="H143" s="3">
        <v>8590</v>
      </c>
      <c r="I143" s="3">
        <v>8317</v>
      </c>
      <c r="J143" s="3">
        <v>8802</v>
      </c>
      <c r="K143" s="3">
        <v>7540</v>
      </c>
      <c r="L143" s="3">
        <v>6448</v>
      </c>
      <c r="M143" s="3">
        <v>8000</v>
      </c>
      <c r="N143" s="21">
        <v>9483</v>
      </c>
      <c r="O143" s="18">
        <f>SUM(C143:N143)</f>
        <v>97820</v>
      </c>
    </row>
    <row r="144" spans="2:15" ht="12.75">
      <c r="B144" s="16" t="s">
        <v>1</v>
      </c>
      <c r="C144" s="3">
        <v>18158</v>
      </c>
      <c r="D144" s="3">
        <v>15568</v>
      </c>
      <c r="E144" s="3">
        <v>14813</v>
      </c>
      <c r="F144" s="3">
        <v>12853</v>
      </c>
      <c r="G144" s="3">
        <v>15119</v>
      </c>
      <c r="H144" s="3">
        <v>16649</v>
      </c>
      <c r="I144" s="3">
        <v>13329</v>
      </c>
      <c r="J144" s="3">
        <v>16380</v>
      </c>
      <c r="K144" s="3">
        <v>15142</v>
      </c>
      <c r="L144" s="3">
        <v>13124</v>
      </c>
      <c r="M144" s="3">
        <v>14483</v>
      </c>
      <c r="N144" s="21">
        <v>16780</v>
      </c>
      <c r="O144" s="18">
        <f>SUM(C144:N144)</f>
        <v>182398</v>
      </c>
    </row>
    <row r="145" spans="2:15" ht="12.75">
      <c r="B145" s="16" t="s">
        <v>2</v>
      </c>
      <c r="C145" s="3">
        <v>16606</v>
      </c>
      <c r="D145" s="3">
        <v>13389</v>
      </c>
      <c r="E145" s="3">
        <v>12289</v>
      </c>
      <c r="F145" s="3">
        <v>11529</v>
      </c>
      <c r="G145" s="3">
        <v>13484</v>
      </c>
      <c r="H145" s="3">
        <v>14130</v>
      </c>
      <c r="I145" s="3">
        <v>12135</v>
      </c>
      <c r="J145" s="3">
        <v>14177</v>
      </c>
      <c r="K145" s="3">
        <v>13975</v>
      </c>
      <c r="L145" s="3">
        <v>13375</v>
      </c>
      <c r="M145" s="3">
        <v>11812</v>
      </c>
      <c r="N145" s="21">
        <v>13090</v>
      </c>
      <c r="O145" s="18">
        <f>SUM(C145:N145)</f>
        <v>159991</v>
      </c>
    </row>
  </sheetData>
  <sheetProtection/>
  <mergeCells count="39">
    <mergeCell ref="C31:N31"/>
    <mergeCell ref="C32:N32"/>
    <mergeCell ref="C7:N7"/>
    <mergeCell ref="C8:N8"/>
    <mergeCell ref="C20:N20"/>
    <mergeCell ref="C21:N21"/>
    <mergeCell ref="C141:N141"/>
    <mergeCell ref="O141:O142"/>
    <mergeCell ref="C132:N132"/>
    <mergeCell ref="C133:N133"/>
    <mergeCell ref="O133:O134"/>
    <mergeCell ref="C140:N140"/>
    <mergeCell ref="C125:N125"/>
    <mergeCell ref="O125:O126"/>
    <mergeCell ref="C124:N124"/>
    <mergeCell ref="O80:O81"/>
    <mergeCell ref="O102:O103"/>
    <mergeCell ref="C115:N115"/>
    <mergeCell ref="C80:N80"/>
    <mergeCell ref="O8:O9"/>
    <mergeCell ref="O21:O22"/>
    <mergeCell ref="O69:O70"/>
    <mergeCell ref="C79:N79"/>
    <mergeCell ref="O32:O33"/>
    <mergeCell ref="C56:N56"/>
    <mergeCell ref="C69:N69"/>
    <mergeCell ref="C44:N44"/>
    <mergeCell ref="C45:N45"/>
    <mergeCell ref="O45:O46"/>
    <mergeCell ref="C57:N57"/>
    <mergeCell ref="O57:O58"/>
    <mergeCell ref="C68:N68"/>
    <mergeCell ref="C116:N116"/>
    <mergeCell ref="O116:O117"/>
    <mergeCell ref="C90:N90"/>
    <mergeCell ref="C91:N91"/>
    <mergeCell ref="O91:O92"/>
    <mergeCell ref="C101:N101"/>
    <mergeCell ref="C102:N102"/>
  </mergeCells>
  <printOptions horizontalCentered="1"/>
  <pageMargins left="0.7480314960629921" right="0.7480314960629921" top="0.35433070866141736" bottom="0.35433070866141736" header="0.5118110236220472" footer="0.5118110236220472"/>
  <pageSetup fitToHeight="1" fitToWidth="1" horizontalDpi="600" verticalDpi="600" orientation="portrait" paperSize="8" scale="62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Aquanima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n076427</dc:creator>
  <cp:keywords/>
  <dc:description/>
  <cp:lastModifiedBy>UC</cp:lastModifiedBy>
  <cp:lastPrinted>2011-09-08T09:22:23Z</cp:lastPrinted>
  <dcterms:created xsi:type="dcterms:W3CDTF">2005-06-28T11:23:46Z</dcterms:created>
  <dcterms:modified xsi:type="dcterms:W3CDTF">2011-10-06T08:44:17Z</dcterms:modified>
  <cp:category/>
  <cp:version/>
  <cp:contentType/>
  <cp:contentStatus/>
</cp:coreProperties>
</file>